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37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94" i="1"/>
  <c r="L94"/>
  <c r="I94"/>
  <c r="H94"/>
  <c r="E94"/>
  <c r="Q94" s="1"/>
  <c r="D94"/>
  <c r="P94" s="1"/>
  <c r="Q93"/>
  <c r="P93"/>
  <c r="O93"/>
  <c r="R93" s="1"/>
  <c r="N93"/>
  <c r="J93"/>
  <c r="F93"/>
  <c r="Q92"/>
  <c r="P92"/>
  <c r="O92"/>
  <c r="N92"/>
  <c r="J92"/>
  <c r="F92"/>
  <c r="Q91"/>
  <c r="P91"/>
  <c r="O91"/>
  <c r="R91" s="1"/>
  <c r="N91"/>
  <c r="J91"/>
  <c r="F91"/>
  <c r="Q90"/>
  <c r="P90"/>
  <c r="O90"/>
  <c r="N90"/>
  <c r="J90"/>
  <c r="F90"/>
  <c r="Q89"/>
  <c r="P89"/>
  <c r="O89"/>
  <c r="N89"/>
  <c r="J89"/>
  <c r="F89"/>
  <c r="Q88"/>
  <c r="P88"/>
  <c r="O88"/>
  <c r="N88"/>
  <c r="J88"/>
  <c r="F88"/>
  <c r="Q87"/>
  <c r="P87"/>
  <c r="R87" s="1"/>
  <c r="O87"/>
  <c r="N87"/>
  <c r="J87"/>
  <c r="F87"/>
  <c r="Q86"/>
  <c r="P86"/>
  <c r="O86"/>
  <c r="N86"/>
  <c r="J86"/>
  <c r="F86"/>
  <c r="Q85"/>
  <c r="P85"/>
  <c r="O85"/>
  <c r="N85"/>
  <c r="J85"/>
  <c r="F85"/>
  <c r="Q84"/>
  <c r="P84"/>
  <c r="O84"/>
  <c r="R84" s="1"/>
  <c r="N84"/>
  <c r="J84"/>
  <c r="F84"/>
  <c r="R83"/>
  <c r="Q83"/>
  <c r="P83"/>
  <c r="O83"/>
  <c r="N83"/>
  <c r="J83"/>
  <c r="F83"/>
  <c r="Q82"/>
  <c r="P82"/>
  <c r="R82" s="1"/>
  <c r="O82"/>
  <c r="N82"/>
  <c r="J82"/>
  <c r="F82"/>
  <c r="Q81"/>
  <c r="P81"/>
  <c r="O81"/>
  <c r="N81"/>
  <c r="J81"/>
  <c r="F81"/>
  <c r="Q80"/>
  <c r="P80"/>
  <c r="O80"/>
  <c r="N80"/>
  <c r="J80"/>
  <c r="F80"/>
  <c r="Q79"/>
  <c r="P79"/>
  <c r="O79"/>
  <c r="R79" s="1"/>
  <c r="N79"/>
  <c r="J79"/>
  <c r="F79"/>
  <c r="Q78"/>
  <c r="P78"/>
  <c r="O78"/>
  <c r="N78"/>
  <c r="J78"/>
  <c r="F78"/>
  <c r="Q77"/>
  <c r="P77"/>
  <c r="O77"/>
  <c r="R77" s="1"/>
  <c r="N77"/>
  <c r="J77"/>
  <c r="F77"/>
  <c r="Q76"/>
  <c r="P76"/>
  <c r="O76"/>
  <c r="N76"/>
  <c r="J76"/>
  <c r="F76"/>
  <c r="Q75"/>
  <c r="P75"/>
  <c r="O75"/>
  <c r="R75" s="1"/>
  <c r="N75"/>
  <c r="J75"/>
  <c r="F75"/>
  <c r="Q74"/>
  <c r="P74"/>
  <c r="O74"/>
  <c r="N74"/>
  <c r="J74"/>
  <c r="F74"/>
  <c r="Q73"/>
  <c r="P73"/>
  <c r="O73"/>
  <c r="N73"/>
  <c r="J73"/>
  <c r="F73"/>
  <c r="Q72"/>
  <c r="P72"/>
  <c r="O72"/>
  <c r="N72"/>
  <c r="J72"/>
  <c r="F72"/>
  <c r="Q71"/>
  <c r="P71"/>
  <c r="O71"/>
  <c r="R71" s="1"/>
  <c r="N71"/>
  <c r="J71"/>
  <c r="F71"/>
  <c r="Q70"/>
  <c r="P70"/>
  <c r="O70"/>
  <c r="N70"/>
  <c r="J70"/>
  <c r="F70"/>
  <c r="Q69"/>
  <c r="P69"/>
  <c r="O69"/>
  <c r="N69"/>
  <c r="J69"/>
  <c r="F69"/>
  <c r="Q68"/>
  <c r="P68"/>
  <c r="O68"/>
  <c r="R68" s="1"/>
  <c r="N68"/>
  <c r="J68"/>
  <c r="F68"/>
  <c r="R67"/>
  <c r="Q67"/>
  <c r="P67"/>
  <c r="O67"/>
  <c r="N67"/>
  <c r="J67"/>
  <c r="F67"/>
  <c r="Q66"/>
  <c r="P66"/>
  <c r="R66" s="1"/>
  <c r="O66"/>
  <c r="N66"/>
  <c r="J66"/>
  <c r="F66"/>
  <c r="Q65"/>
  <c r="P65"/>
  <c r="O65"/>
  <c r="N65"/>
  <c r="J65"/>
  <c r="F65"/>
  <c r="Q64"/>
  <c r="P64"/>
  <c r="O64"/>
  <c r="N64"/>
  <c r="J64"/>
  <c r="F64"/>
  <c r="Q63"/>
  <c r="P63"/>
  <c r="O63"/>
  <c r="R63" s="1"/>
  <c r="N63"/>
  <c r="J63"/>
  <c r="F63"/>
  <c r="Q62"/>
  <c r="P62"/>
  <c r="O62"/>
  <c r="N62"/>
  <c r="J62"/>
  <c r="F62"/>
  <c r="Q61"/>
  <c r="P61"/>
  <c r="O61"/>
  <c r="R61" s="1"/>
  <c r="N61"/>
  <c r="J61"/>
  <c r="F61"/>
  <c r="Q60"/>
  <c r="P60"/>
  <c r="O60"/>
  <c r="N60"/>
  <c r="J60"/>
  <c r="F60"/>
  <c r="Q59"/>
  <c r="P59"/>
  <c r="O59"/>
  <c r="R59" s="1"/>
  <c r="N59"/>
  <c r="J59"/>
  <c r="F59"/>
  <c r="Q58"/>
  <c r="P58"/>
  <c r="O58"/>
  <c r="N58"/>
  <c r="J58"/>
  <c r="F58"/>
  <c r="Q57"/>
  <c r="P57"/>
  <c r="O57"/>
  <c r="N57"/>
  <c r="J57"/>
  <c r="F57"/>
  <c r="Q56"/>
  <c r="P56"/>
  <c r="O56"/>
  <c r="N56"/>
  <c r="J56"/>
  <c r="F56"/>
  <c r="Q55"/>
  <c r="P55"/>
  <c r="R55" s="1"/>
  <c r="O55"/>
  <c r="N55"/>
  <c r="J55"/>
  <c r="F55"/>
  <c r="Q54"/>
  <c r="P54"/>
  <c r="O54"/>
  <c r="N54"/>
  <c r="J54"/>
  <c r="F54"/>
  <c r="Q53"/>
  <c r="P53"/>
  <c r="O53"/>
  <c r="N53"/>
  <c r="J53"/>
  <c r="F53"/>
  <c r="Q52"/>
  <c r="P52"/>
  <c r="O52"/>
  <c r="R52" s="1"/>
  <c r="N52"/>
  <c r="J52"/>
  <c r="F52"/>
  <c r="R51"/>
  <c r="Q51"/>
  <c r="P51"/>
  <c r="O51"/>
  <c r="N51"/>
  <c r="J51"/>
  <c r="F51"/>
  <c r="Q50"/>
  <c r="P50"/>
  <c r="R50" s="1"/>
  <c r="O50"/>
  <c r="N50"/>
  <c r="J50"/>
  <c r="F50"/>
  <c r="Q49"/>
  <c r="P49"/>
  <c r="O49"/>
  <c r="N49"/>
  <c r="J49"/>
  <c r="F49"/>
  <c r="Q48"/>
  <c r="P48"/>
  <c r="O48"/>
  <c r="N48"/>
  <c r="J48"/>
  <c r="F48"/>
  <c r="Q47"/>
  <c r="P47"/>
  <c r="O47"/>
  <c r="R47" s="1"/>
  <c r="N47"/>
  <c r="J47"/>
  <c r="F47"/>
  <c r="Q46"/>
  <c r="P46"/>
  <c r="O46"/>
  <c r="N46"/>
  <c r="J46"/>
  <c r="F46"/>
  <c r="Q45"/>
  <c r="P45"/>
  <c r="O45"/>
  <c r="R45" s="1"/>
  <c r="N45"/>
  <c r="J45"/>
  <c r="F45"/>
  <c r="Q44"/>
  <c r="P44"/>
  <c r="O44"/>
  <c r="N44"/>
  <c r="J44"/>
  <c r="F44"/>
  <c r="Q43"/>
  <c r="P43"/>
  <c r="O43"/>
  <c r="R43" s="1"/>
  <c r="N43"/>
  <c r="J43"/>
  <c r="F43"/>
  <c r="Q42"/>
  <c r="P42"/>
  <c r="O42"/>
  <c r="N42"/>
  <c r="J42"/>
  <c r="F42"/>
  <c r="Q41"/>
  <c r="P41"/>
  <c r="O41"/>
  <c r="N41"/>
  <c r="J41"/>
  <c r="F41"/>
  <c r="Q40"/>
  <c r="P40"/>
  <c r="O40"/>
  <c r="N40"/>
  <c r="J40"/>
  <c r="F40"/>
  <c r="Q39"/>
  <c r="P39"/>
  <c r="O39"/>
  <c r="R39" s="1"/>
  <c r="N39"/>
  <c r="J39"/>
  <c r="F39"/>
  <c r="Q38"/>
  <c r="P38"/>
  <c r="O38"/>
  <c r="N38"/>
  <c r="J38"/>
  <c r="F38"/>
  <c r="Q37"/>
  <c r="P37"/>
  <c r="O37"/>
  <c r="N37"/>
  <c r="J37"/>
  <c r="F37"/>
  <c r="Q36"/>
  <c r="P36"/>
  <c r="O36"/>
  <c r="R36" s="1"/>
  <c r="N36"/>
  <c r="J36"/>
  <c r="F36"/>
  <c r="Q35"/>
  <c r="P35"/>
  <c r="K35"/>
  <c r="N35" s="1"/>
  <c r="G35"/>
  <c r="O35" s="1"/>
  <c r="R35" s="1"/>
  <c r="F35"/>
  <c r="Q34"/>
  <c r="P34"/>
  <c r="O34"/>
  <c r="R34" s="1"/>
  <c r="N34"/>
  <c r="J34"/>
  <c r="F34"/>
  <c r="R33"/>
  <c r="Q33"/>
  <c r="P33"/>
  <c r="O33"/>
  <c r="N33"/>
  <c r="J33"/>
  <c r="F33"/>
  <c r="Q32"/>
  <c r="P32"/>
  <c r="K32"/>
  <c r="N32" s="1"/>
  <c r="G32"/>
  <c r="J32" s="1"/>
  <c r="F32"/>
  <c r="Q31"/>
  <c r="P31"/>
  <c r="K31"/>
  <c r="N31" s="1"/>
  <c r="J31"/>
  <c r="C31"/>
  <c r="Q30"/>
  <c r="P30"/>
  <c r="O30"/>
  <c r="N30"/>
  <c r="J30"/>
  <c r="F30"/>
  <c r="Q29"/>
  <c r="P29"/>
  <c r="K29"/>
  <c r="N29" s="1"/>
  <c r="G29"/>
  <c r="F29"/>
  <c r="Q28"/>
  <c r="P28"/>
  <c r="O28"/>
  <c r="N28"/>
  <c r="J28"/>
  <c r="F28"/>
  <c r="Q27"/>
  <c r="P27"/>
  <c r="O27"/>
  <c r="R27" s="1"/>
  <c r="N27"/>
  <c r="J27"/>
  <c r="F27"/>
  <c r="Q26"/>
  <c r="P26"/>
  <c r="O26"/>
  <c r="N26"/>
  <c r="J26"/>
  <c r="F26"/>
  <c r="Q25"/>
  <c r="P25"/>
  <c r="O25"/>
  <c r="R25" s="1"/>
  <c r="K25"/>
  <c r="N25" s="1"/>
  <c r="J25"/>
  <c r="C25"/>
  <c r="F25" s="1"/>
  <c r="Q24"/>
  <c r="P24"/>
  <c r="O24"/>
  <c r="N24"/>
  <c r="J24"/>
  <c r="F24"/>
  <c r="Q23"/>
  <c r="P23"/>
  <c r="O23"/>
  <c r="N23"/>
  <c r="J23"/>
  <c r="F23"/>
  <c r="Q22"/>
  <c r="P22"/>
  <c r="O22"/>
  <c r="N22"/>
  <c r="J22"/>
  <c r="F22"/>
  <c r="Q21"/>
  <c r="P21"/>
  <c r="O21"/>
  <c r="R21" s="1"/>
  <c r="N21"/>
  <c r="J21"/>
  <c r="F21"/>
  <c r="Q20"/>
  <c r="P20"/>
  <c r="K20"/>
  <c r="N20" s="1"/>
  <c r="J20"/>
  <c r="C20"/>
  <c r="Q19"/>
  <c r="P19"/>
  <c r="O19"/>
  <c r="R19" s="1"/>
  <c r="N19"/>
  <c r="J19"/>
  <c r="F19"/>
  <c r="Q18"/>
  <c r="P18"/>
  <c r="K18"/>
  <c r="N18" s="1"/>
  <c r="J18"/>
  <c r="G18"/>
  <c r="F18"/>
  <c r="R17"/>
  <c r="Q17"/>
  <c r="P17"/>
  <c r="O17"/>
  <c r="N17"/>
  <c r="J17"/>
  <c r="F17"/>
  <c r="Q16"/>
  <c r="P16"/>
  <c r="R16" s="1"/>
  <c r="O16"/>
  <c r="N16"/>
  <c r="J16"/>
  <c r="F16"/>
  <c r="Q15"/>
  <c r="P15"/>
  <c r="O15"/>
  <c r="N15"/>
  <c r="J15"/>
  <c r="F15"/>
  <c r="Q14"/>
  <c r="P14"/>
  <c r="O14"/>
  <c r="N14"/>
  <c r="J14"/>
  <c r="F14"/>
  <c r="Q13"/>
  <c r="P13"/>
  <c r="O13"/>
  <c r="R13" s="1"/>
  <c r="N13"/>
  <c r="J13"/>
  <c r="F13"/>
  <c r="Q12"/>
  <c r="P12"/>
  <c r="O12"/>
  <c r="N12"/>
  <c r="J12"/>
  <c r="F12"/>
  <c r="Q11"/>
  <c r="P11"/>
  <c r="O11"/>
  <c r="R11" s="1"/>
  <c r="N11"/>
  <c r="J11"/>
  <c r="F11"/>
  <c r="Q10"/>
  <c r="P10"/>
  <c r="O10"/>
  <c r="N10"/>
  <c r="J10"/>
  <c r="F10"/>
  <c r="Q9"/>
  <c r="P9"/>
  <c r="O9"/>
  <c r="R9" s="1"/>
  <c r="N9"/>
  <c r="J9"/>
  <c r="F9"/>
  <c r="Q8"/>
  <c r="P8"/>
  <c r="O8"/>
  <c r="N8"/>
  <c r="J8"/>
  <c r="F8"/>
  <c r="Q7"/>
  <c r="P7"/>
  <c r="O7"/>
  <c r="N7"/>
  <c r="J7"/>
  <c r="F7"/>
  <c r="Q6"/>
  <c r="P6"/>
  <c r="K6"/>
  <c r="N6" s="1"/>
  <c r="G6"/>
  <c r="J6" s="1"/>
  <c r="F6"/>
  <c r="Q5"/>
  <c r="P5"/>
  <c r="K5"/>
  <c r="N5" s="1"/>
  <c r="G5"/>
  <c r="J5" s="1"/>
  <c r="F5"/>
  <c r="Q4"/>
  <c r="P4"/>
  <c r="K4"/>
  <c r="N4" s="1"/>
  <c r="J4"/>
  <c r="C4"/>
  <c r="O4" s="1"/>
  <c r="R4" s="1"/>
  <c r="Q3"/>
  <c r="P3"/>
  <c r="O3"/>
  <c r="R3" s="1"/>
  <c r="N3"/>
  <c r="J3"/>
  <c r="F3"/>
  <c r="R7" l="1"/>
  <c r="R12"/>
  <c r="R14"/>
  <c r="O29"/>
  <c r="R29" s="1"/>
  <c r="R41"/>
  <c r="R62"/>
  <c r="R78"/>
  <c r="R80"/>
  <c r="R89"/>
  <c r="R8"/>
  <c r="R10"/>
  <c r="O18"/>
  <c r="R18" s="1"/>
  <c r="O20"/>
  <c r="R20" s="1"/>
  <c r="R24"/>
  <c r="O31"/>
  <c r="R31" s="1"/>
  <c r="R37"/>
  <c r="R42"/>
  <c r="R44"/>
  <c r="R53"/>
  <c r="R58"/>
  <c r="R60"/>
  <c r="R69"/>
  <c r="R74"/>
  <c r="R76"/>
  <c r="R85"/>
  <c r="R90"/>
  <c r="R92"/>
  <c r="R23"/>
  <c r="R26"/>
  <c r="R28"/>
  <c r="R30"/>
  <c r="R46"/>
  <c r="R48"/>
  <c r="R57"/>
  <c r="R64"/>
  <c r="R73"/>
  <c r="G94"/>
  <c r="R15"/>
  <c r="R22"/>
  <c r="O32"/>
  <c r="R32" s="1"/>
  <c r="R38"/>
  <c r="R40"/>
  <c r="R49"/>
  <c r="R54"/>
  <c r="R56"/>
  <c r="R65"/>
  <c r="R70"/>
  <c r="R72"/>
  <c r="R81"/>
  <c r="R86"/>
  <c r="R88"/>
  <c r="N94"/>
  <c r="O5"/>
  <c r="R5" s="1"/>
  <c r="C94"/>
  <c r="O94" s="1"/>
  <c r="K94"/>
  <c r="F4"/>
  <c r="F94" s="1"/>
  <c r="F20"/>
  <c r="J29"/>
  <c r="J94" s="1"/>
  <c r="J35"/>
  <c r="O6"/>
  <c r="R6" s="1"/>
  <c r="R94" s="1"/>
  <c r="F31"/>
</calcChain>
</file>

<file path=xl/sharedStrings.xml><?xml version="1.0" encoding="utf-8"?>
<sst xmlns="http://schemas.openxmlformats.org/spreadsheetml/2006/main" count="203" uniqueCount="194">
  <si>
    <t>valoare contract ianuarie 2019</t>
  </si>
  <si>
    <t>valoare feb</t>
  </si>
  <si>
    <t>valoare martie</t>
  </si>
  <si>
    <t>total</t>
  </si>
  <si>
    <t>Denumire</t>
  </si>
  <si>
    <t>drg</t>
  </si>
  <si>
    <t>cr</t>
  </si>
  <si>
    <t>ssz</t>
  </si>
  <si>
    <t>TOTAL DRG</t>
  </si>
  <si>
    <t>TOTAL CR</t>
  </si>
  <si>
    <t>TOTAL SSZ</t>
  </si>
  <si>
    <t>TOTAL</t>
  </si>
  <si>
    <t>B_01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</si>
  <si>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</si>
  <si>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</si>
  <si>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</si>
  <si>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</si>
  <si>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</si>
  <si>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</si>
  <si>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</si>
  <si>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</si>
  <si>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</si>
  <si>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</si>
  <si>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</si>
  <si>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</si>
  <si>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</si>
  <si>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</si>
  <si>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</si>
  <si>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</si>
  <si>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</si>
  <si>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</si>
  <si>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</si>
  <si>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</si>
  <si>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</si>
  <si>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</si>
  <si>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</si>
  <si>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</si>
  <si>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</si>
  <si>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</si>
  <si>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</si>
  <si>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</si>
  <si>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</si>
  <si>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</si>
  <si>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</si>
  <si>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</si>
  <si>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</si>
  <si>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</si>
  <si>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</si>
  <si>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</si>
  <si>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</si>
  <si>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</si>
  <si>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</si>
  <si>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</si>
  <si>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</si>
  <si>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</si>
  <si>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</si>
  <si>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</si>
  <si>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</si>
  <si>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</si>
  <si>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</si>
  <si>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</si>
  <si>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</si>
  <si>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</si>
  <si>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</si>
  <si>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</si>
  <si>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</si>
  <si>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</si>
  <si>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</si>
  <si>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</si>
  <si>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</si>
  <si>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</si>
  <si>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</si>
  <si>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</si>
  <si>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</si>
  <si>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</si>
  <si>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</si>
  <si>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</si>
  <si>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</si>
  <si>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</si>
  <si>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</si>
  <si>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</si>
  <si>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</si>
  <si>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</si>
  <si>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</si>
  <si>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</si>
  <si>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</si>
  <si>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</si>
  <si>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</si>
  <si>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</si>
  <si>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</si>
  <si>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</si>
  <si>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</si>
  <si>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</si>
  <si>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</si>
  <si>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</si>
  <si>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</si>
  <si>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</si>
  <si>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</si>
  <si>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</si>
  <si>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</si>
  <si>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</si>
  <si>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</si>
  <si>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</si>
  <si>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</si>
  <si>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</si>
  <si>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</si>
  <si>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</si>
  <si>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</si>
  <si>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</si>
  <si>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</si>
  <si>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</si>
  <si>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</si>
  <si>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</si>
  <si>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</si>
  <si>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</si>
  <si>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</si>
  <si>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</si>
  <si>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</si>
  <si>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</si>
  <si>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</si>
  <si>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</si>
  <si>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</si>
  <si>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</si>
  <si>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</si>
  <si>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</si>
  <si>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</si>
  <si>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</si>
  <si>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</si>
  <si>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</si>
  <si>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</si>
  <si>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</si>
  <si>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</si>
  <si>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</si>
  <si>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</si>
  <si>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</si>
  <si>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</si>
  <si>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</si>
  <si>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</si>
  <si>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</si>
  <si>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</si>
  <si>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</si>
  <si>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</si>
  <si>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</si>
  <si>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</si>
  <si>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</si>
  <si>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</si>
  <si>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</si>
  <si>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</si>
  <si>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</si>
  <si>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</si>
  <si>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</si>
  <si>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</si>
  <si>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</si>
  <si>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</si>
  <si>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</si>
  <si>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</si>
  <si>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</si>
  <si>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</si>
  <si>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</si>
  <si>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</si>
  <si>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</si>
  <si>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</si>
  <si>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</si>
  <si>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</si>
  <si>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</si>
  <si>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</si>
  <si>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</si>
  <si>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</si>
  <si>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</si>
  <si>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</si>
  <si>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</si>
  <si>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</si>
  <si>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</si>
  <si>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</si>
  <si>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</si>
  <si>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</si>
  <si>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</si>
  <si>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</si>
  <si>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</si>
  <si>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</si>
  <si>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</si>
  <si>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</si>
  <si>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</si>
  <si>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</si>
  <si>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</si>
  <si>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</si>
  <si>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B_156</t>
  </si>
  <si>
    <t>LOTUS MED</t>
  </si>
  <si>
    <t>B_154</t>
  </si>
  <si>
    <t>BIOMEDICA</t>
  </si>
  <si>
    <t>B_155</t>
  </si>
  <si>
    <t>GENESYS</t>
  </si>
  <si>
    <t>B_157</t>
  </si>
  <si>
    <t>RIA CLINIC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</si>
</sst>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/>
    <xf numFmtId="9" fontId="0" fillId="0" borderId="1" xfId="0" applyNumberFormat="1" applyFont="1" applyFill="1" applyBorder="1"/>
    <xf numFmtId="0" fontId="0" fillId="0" borderId="0" xfId="0" applyFont="1" applyFill="1"/>
    <xf numFmtId="0" fontId="0" fillId="0" borderId="0" xfId="0" applyFill="1"/>
    <xf numFmtId="43" fontId="0" fillId="0" borderId="1" xfId="1" applyFont="1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0" fillId="0" borderId="4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3" fontId="0" fillId="0" borderId="1" xfId="1" applyFont="1" applyFill="1" applyBorder="1"/>
    <xf numFmtId="0" fontId="0" fillId="0" borderId="1" xfId="0" applyFill="1" applyBorder="1"/>
    <xf numFmtId="43" fontId="0" fillId="0" borderId="1" xfId="0" applyNumberFormat="1" applyFill="1" applyBorder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topLeftCell="E73" workbookViewId="0">
      <selection activeCell="G111" sqref="G111"/>
    </sheetView>
  </sheetViews>
  <sheetFormatPr defaultRowHeight="15"/>
  <cols>
    <col min="1" max="1" width="9.140625" style="5"/>
    <col min="2" max="2" width="72.85546875" style="5" customWidth="1"/>
    <col min="3" max="4" width="15.28515625" style="17" bestFit="1" customWidth="1"/>
    <col min="5" max="5" width="14.28515625" style="17" bestFit="1" customWidth="1"/>
    <col min="6" max="7" width="15.28515625" style="17" bestFit="1" customWidth="1"/>
    <col min="8" max="8" width="14.28515625" style="17" bestFit="1" customWidth="1"/>
    <col min="9" max="9" width="14.42578125" style="17" bestFit="1" customWidth="1"/>
    <col min="10" max="10" width="15.28515625" style="17" bestFit="1" customWidth="1"/>
    <col min="11" max="17" width="15.28515625" style="17" customWidth="1"/>
    <col min="18" max="18" width="15" style="6" customWidth="1"/>
    <col min="19" max="16384" width="9.140625" style="6"/>
  </cols>
  <sheetData>
    <row r="1" spans="1:18">
      <c r="A1" s="1"/>
      <c r="B1" s="1"/>
      <c r="C1" s="7" t="s">
        <v>0</v>
      </c>
      <c r="D1" s="7"/>
      <c r="E1" s="7"/>
      <c r="F1" s="7"/>
      <c r="G1" s="7" t="s">
        <v>1</v>
      </c>
      <c r="H1" s="7"/>
      <c r="I1" s="7"/>
      <c r="J1" s="7"/>
      <c r="K1" s="8" t="s">
        <v>2</v>
      </c>
      <c r="L1" s="9"/>
      <c r="M1" s="9"/>
      <c r="N1" s="10"/>
      <c r="O1" s="11" t="s">
        <v>3</v>
      </c>
      <c r="P1" s="12"/>
      <c r="Q1" s="12"/>
      <c r="R1" s="13"/>
    </row>
    <row r="2" spans="1:18">
      <c r="A2" s="2"/>
      <c r="B2" s="2" t="s">
        <v>4</v>
      </c>
      <c r="C2" s="14" t="s">
        <v>5</v>
      </c>
      <c r="D2" s="14" t="s">
        <v>6</v>
      </c>
      <c r="E2" s="14" t="s">
        <v>7</v>
      </c>
      <c r="F2" s="14" t="s">
        <v>3</v>
      </c>
      <c r="G2" s="14" t="s">
        <v>5</v>
      </c>
      <c r="H2" s="14" t="s">
        <v>6</v>
      </c>
      <c r="I2" s="14" t="s">
        <v>7</v>
      </c>
      <c r="J2" s="14" t="s">
        <v>3</v>
      </c>
      <c r="K2" s="14" t="s">
        <v>5</v>
      </c>
      <c r="L2" s="14" t="s">
        <v>6</v>
      </c>
      <c r="M2" s="14" t="s">
        <v>7</v>
      </c>
      <c r="N2" s="14" t="s">
        <v>3</v>
      </c>
      <c r="O2" s="14" t="s">
        <v>8</v>
      </c>
      <c r="P2" s="14" t="s">
        <v>9</v>
      </c>
      <c r="Q2" s="14" t="s">
        <v>10</v>
      </c>
      <c r="R2" s="15" t="s">
        <v>11</v>
      </c>
    </row>
    <row r="3" spans="1:18">
      <c r="A3" s="3" t="s">
        <v>12</v>
      </c>
      <c r="B3" s="3" t="s">
        <v>13</v>
      </c>
      <c r="C3" s="14">
        <v>2598709.9300000002</v>
      </c>
      <c r="D3" s="14">
        <v>0</v>
      </c>
      <c r="E3" s="14">
        <v>167166.29999999999</v>
      </c>
      <c r="F3" s="14">
        <f>+C3+D3+E3</f>
        <v>2765876.23</v>
      </c>
      <c r="G3" s="14">
        <v>2568382.2000000002</v>
      </c>
      <c r="H3" s="14">
        <v>0</v>
      </c>
      <c r="I3" s="14">
        <v>167166.29999999999</v>
      </c>
      <c r="J3" s="14">
        <f>+G3+H3+I3</f>
        <v>2735548.5</v>
      </c>
      <c r="K3" s="14">
        <v>2568382.2000000002</v>
      </c>
      <c r="L3" s="14">
        <v>0</v>
      </c>
      <c r="M3" s="14">
        <v>167166.29999999999</v>
      </c>
      <c r="N3" s="14">
        <f>+K3+L3+M3</f>
        <v>2735548.5</v>
      </c>
      <c r="O3" s="14">
        <f>+C3+G3+K3</f>
        <v>7735474.330000001</v>
      </c>
      <c r="P3" s="14">
        <f>+D3+H3+L3</f>
        <v>0</v>
      </c>
      <c r="Q3" s="14">
        <f>+E3+I3+M3</f>
        <v>501498.89999999997</v>
      </c>
      <c r="R3" s="16">
        <f>+O3+P3+Q3</f>
        <v>8236973.2300000014</v>
      </c>
    </row>
    <row r="4" spans="1:18">
      <c r="A4" s="3" t="s">
        <v>14</v>
      </c>
      <c r="B4" s="3" t="s">
        <v>15</v>
      </c>
      <c r="C4" s="14">
        <f>4018963.21+406025.91</f>
        <v>4424989.12</v>
      </c>
      <c r="D4" s="14">
        <v>0</v>
      </c>
      <c r="E4" s="14">
        <v>303063.21999999997</v>
      </c>
      <c r="F4" s="14">
        <f t="shared" ref="F4:F67" si="0">+C4+D4+E4</f>
        <v>4728052.34</v>
      </c>
      <c r="G4" s="14">
        <v>4424989.12</v>
      </c>
      <c r="H4" s="14">
        <v>0</v>
      </c>
      <c r="I4" s="14">
        <v>303063.21999999997</v>
      </c>
      <c r="J4" s="14">
        <f t="shared" ref="J4:J67" si="1">+G4+H4+I4</f>
        <v>4728052.34</v>
      </c>
      <c r="K4" s="14">
        <f>4018963.21+406025.91</f>
        <v>4424989.12</v>
      </c>
      <c r="L4" s="14">
        <v>0</v>
      </c>
      <c r="M4" s="14">
        <v>303063.21999999997</v>
      </c>
      <c r="N4" s="14">
        <f t="shared" ref="N4:N67" si="2">+K4+L4+M4</f>
        <v>4728052.34</v>
      </c>
      <c r="O4" s="14">
        <f t="shared" ref="O4:Q67" si="3">+C4+G4+K4</f>
        <v>13274967.359999999</v>
      </c>
      <c r="P4" s="14">
        <f t="shared" si="3"/>
        <v>0</v>
      </c>
      <c r="Q4" s="14">
        <f t="shared" si="3"/>
        <v>909189.65999999992</v>
      </c>
      <c r="R4" s="16">
        <f t="shared" ref="R4:R67" si="4">+O4+P4+Q4</f>
        <v>14184157.02</v>
      </c>
    </row>
    <row r="5" spans="1:18">
      <c r="A5" s="3" t="s">
        <v>16</v>
      </c>
      <c r="B5" s="3" t="s">
        <v>17</v>
      </c>
      <c r="C5" s="14">
        <v>151232.84</v>
      </c>
      <c r="D5" s="14">
        <v>0</v>
      </c>
      <c r="E5" s="14">
        <v>0</v>
      </c>
      <c r="F5" s="14">
        <f t="shared" si="0"/>
        <v>151232.84</v>
      </c>
      <c r="G5" s="14">
        <f>151232.84+92691.09</f>
        <v>243923.93</v>
      </c>
      <c r="H5" s="14">
        <v>0</v>
      </c>
      <c r="I5" s="14">
        <v>0</v>
      </c>
      <c r="J5" s="14">
        <f t="shared" si="1"/>
        <v>243923.93</v>
      </c>
      <c r="K5" s="14">
        <f>151232.84+92691.09</f>
        <v>243923.93</v>
      </c>
      <c r="L5" s="14">
        <v>0</v>
      </c>
      <c r="M5" s="14">
        <v>0</v>
      </c>
      <c r="N5" s="14">
        <f t="shared" si="2"/>
        <v>243923.93</v>
      </c>
      <c r="O5" s="14">
        <f t="shared" si="3"/>
        <v>639080.69999999995</v>
      </c>
      <c r="P5" s="14">
        <f t="shared" si="3"/>
        <v>0</v>
      </c>
      <c r="Q5" s="14">
        <f t="shared" si="3"/>
        <v>0</v>
      </c>
      <c r="R5" s="16">
        <f t="shared" si="4"/>
        <v>639080.69999999995</v>
      </c>
    </row>
    <row r="6" spans="1:18">
      <c r="A6" s="3" t="s">
        <v>18</v>
      </c>
      <c r="B6" s="3" t="s">
        <v>19</v>
      </c>
      <c r="C6" s="14">
        <v>7535750.4800000004</v>
      </c>
      <c r="D6" s="14">
        <v>0</v>
      </c>
      <c r="E6" s="14">
        <v>44247.87</v>
      </c>
      <c r="F6" s="14">
        <f t="shared" si="0"/>
        <v>7579998.3500000006</v>
      </c>
      <c r="G6" s="14">
        <f>7535750.48+1329838.32</f>
        <v>8865588.8000000007</v>
      </c>
      <c r="H6" s="14">
        <v>0</v>
      </c>
      <c r="I6" s="14">
        <v>44247.87</v>
      </c>
      <c r="J6" s="14">
        <f t="shared" si="1"/>
        <v>8909836.6699999999</v>
      </c>
      <c r="K6" s="14">
        <f>7535750.48+1329838.32</f>
        <v>8865588.8000000007</v>
      </c>
      <c r="L6" s="14">
        <v>0</v>
      </c>
      <c r="M6" s="14">
        <v>44247.87</v>
      </c>
      <c r="N6" s="14">
        <f t="shared" si="2"/>
        <v>8909836.6699999999</v>
      </c>
      <c r="O6" s="14">
        <f t="shared" si="3"/>
        <v>25266928.080000002</v>
      </c>
      <c r="P6" s="14">
        <f t="shared" si="3"/>
        <v>0</v>
      </c>
      <c r="Q6" s="14">
        <f t="shared" si="3"/>
        <v>132743.61000000002</v>
      </c>
      <c r="R6" s="16">
        <f t="shared" si="4"/>
        <v>25399671.690000001</v>
      </c>
    </row>
    <row r="7" spans="1:18">
      <c r="A7" s="3" t="s">
        <v>20</v>
      </c>
      <c r="B7" s="3" t="s">
        <v>21</v>
      </c>
      <c r="C7" s="14">
        <v>1848350.2</v>
      </c>
      <c r="D7" s="14">
        <v>0</v>
      </c>
      <c r="E7" s="14">
        <v>92113.4</v>
      </c>
      <c r="F7" s="14">
        <f t="shared" si="0"/>
        <v>1940463.5999999999</v>
      </c>
      <c r="G7" s="14">
        <v>1848350.2</v>
      </c>
      <c r="H7" s="14">
        <v>0</v>
      </c>
      <c r="I7" s="14">
        <v>92113.4</v>
      </c>
      <c r="J7" s="14">
        <f t="shared" si="1"/>
        <v>1940463.5999999999</v>
      </c>
      <c r="K7" s="14">
        <v>1848350.2</v>
      </c>
      <c r="L7" s="14">
        <v>0</v>
      </c>
      <c r="M7" s="14">
        <v>92113.4</v>
      </c>
      <c r="N7" s="14">
        <f t="shared" si="2"/>
        <v>1940463.5999999999</v>
      </c>
      <c r="O7" s="14">
        <f t="shared" si="3"/>
        <v>5545050.5999999996</v>
      </c>
      <c r="P7" s="14">
        <f t="shared" si="3"/>
        <v>0</v>
      </c>
      <c r="Q7" s="14">
        <f t="shared" si="3"/>
        <v>276340.19999999995</v>
      </c>
      <c r="R7" s="16">
        <f t="shared" si="4"/>
        <v>5821390.7999999998</v>
      </c>
    </row>
    <row r="8" spans="1:18">
      <c r="A8" s="3" t="s">
        <v>22</v>
      </c>
      <c r="B8" s="3" t="s">
        <v>23</v>
      </c>
      <c r="C8" s="14">
        <v>626070.16</v>
      </c>
      <c r="D8" s="14">
        <v>0</v>
      </c>
      <c r="E8" s="14">
        <v>20424.86</v>
      </c>
      <c r="F8" s="14">
        <f t="shared" si="0"/>
        <v>646495.02</v>
      </c>
      <c r="G8" s="14">
        <v>626070.16</v>
      </c>
      <c r="H8" s="14">
        <v>0</v>
      </c>
      <c r="I8" s="14">
        <v>20424.86</v>
      </c>
      <c r="J8" s="14">
        <f t="shared" si="1"/>
        <v>646495.02</v>
      </c>
      <c r="K8" s="14">
        <v>626070.16</v>
      </c>
      <c r="L8" s="14">
        <v>0</v>
      </c>
      <c r="M8" s="14">
        <v>20424.86</v>
      </c>
      <c r="N8" s="14">
        <f t="shared" si="2"/>
        <v>646495.02</v>
      </c>
      <c r="O8" s="14">
        <f t="shared" si="3"/>
        <v>1878210.48</v>
      </c>
      <c r="P8" s="14">
        <f t="shared" si="3"/>
        <v>0</v>
      </c>
      <c r="Q8" s="14">
        <f t="shared" si="3"/>
        <v>61274.58</v>
      </c>
      <c r="R8" s="16">
        <f t="shared" si="4"/>
        <v>1939485.06</v>
      </c>
    </row>
    <row r="9" spans="1:18">
      <c r="A9" s="3" t="s">
        <v>24</v>
      </c>
      <c r="B9" s="3" t="s">
        <v>25</v>
      </c>
      <c r="C9" s="14">
        <v>1417207.63</v>
      </c>
      <c r="D9" s="14">
        <v>561096.47</v>
      </c>
      <c r="E9" s="14">
        <v>277777.78000000003</v>
      </c>
      <c r="F9" s="14">
        <f t="shared" si="0"/>
        <v>2256081.88</v>
      </c>
      <c r="G9" s="14">
        <v>1417207.63</v>
      </c>
      <c r="H9" s="14">
        <v>524199.69</v>
      </c>
      <c r="I9" s="14">
        <v>277777.78000000003</v>
      </c>
      <c r="J9" s="14">
        <f t="shared" si="1"/>
        <v>2219185.0999999996</v>
      </c>
      <c r="K9" s="14">
        <v>1417207.63</v>
      </c>
      <c r="L9" s="14">
        <v>524199.69</v>
      </c>
      <c r="M9" s="14">
        <v>277777.78000000003</v>
      </c>
      <c r="N9" s="14">
        <f t="shared" si="2"/>
        <v>2219185.0999999996</v>
      </c>
      <c r="O9" s="14">
        <f t="shared" si="3"/>
        <v>4251622.8899999997</v>
      </c>
      <c r="P9" s="14">
        <f t="shared" si="3"/>
        <v>1609495.8499999999</v>
      </c>
      <c r="Q9" s="14">
        <f t="shared" si="3"/>
        <v>833333.34000000008</v>
      </c>
      <c r="R9" s="16">
        <f t="shared" si="4"/>
        <v>6694452.0799999991</v>
      </c>
    </row>
    <row r="10" spans="1:18">
      <c r="A10" s="3" t="s">
        <v>26</v>
      </c>
      <c r="B10" s="3" t="s">
        <v>27</v>
      </c>
      <c r="C10" s="14">
        <v>661725.23</v>
      </c>
      <c r="D10" s="14">
        <v>0</v>
      </c>
      <c r="E10" s="14">
        <v>211367.38</v>
      </c>
      <c r="F10" s="14">
        <f t="shared" si="0"/>
        <v>873092.61</v>
      </c>
      <c r="G10" s="14">
        <v>661725.23</v>
      </c>
      <c r="H10" s="14">
        <v>0</v>
      </c>
      <c r="I10" s="14">
        <v>211367.38</v>
      </c>
      <c r="J10" s="14">
        <f t="shared" si="1"/>
        <v>873092.61</v>
      </c>
      <c r="K10" s="14">
        <v>661725.23</v>
      </c>
      <c r="L10" s="14">
        <v>0</v>
      </c>
      <c r="M10" s="14">
        <v>211367.38</v>
      </c>
      <c r="N10" s="14">
        <f t="shared" si="2"/>
        <v>873092.61</v>
      </c>
      <c r="O10" s="14">
        <f t="shared" si="3"/>
        <v>1985175.69</v>
      </c>
      <c r="P10" s="14">
        <f t="shared" si="3"/>
        <v>0</v>
      </c>
      <c r="Q10" s="14">
        <f t="shared" si="3"/>
        <v>634102.14</v>
      </c>
      <c r="R10" s="16">
        <f t="shared" si="4"/>
        <v>2619277.83</v>
      </c>
    </row>
    <row r="11" spans="1:18">
      <c r="A11" s="3" t="s">
        <v>28</v>
      </c>
      <c r="B11" s="3" t="s">
        <v>29</v>
      </c>
      <c r="C11" s="14">
        <v>0</v>
      </c>
      <c r="D11" s="14">
        <v>2645545.9700000002</v>
      </c>
      <c r="E11" s="14">
        <v>0</v>
      </c>
      <c r="F11" s="14">
        <f t="shared" si="0"/>
        <v>2645545.9700000002</v>
      </c>
      <c r="G11" s="14">
        <v>0</v>
      </c>
      <c r="H11" s="14">
        <v>2645545.9700000002</v>
      </c>
      <c r="I11" s="14">
        <v>0</v>
      </c>
      <c r="J11" s="14">
        <f t="shared" si="1"/>
        <v>2645545.9700000002</v>
      </c>
      <c r="K11" s="14">
        <v>0</v>
      </c>
      <c r="L11" s="14">
        <v>2645545.9700000002</v>
      </c>
      <c r="M11" s="14">
        <v>0</v>
      </c>
      <c r="N11" s="14">
        <f t="shared" si="2"/>
        <v>2645545.9700000002</v>
      </c>
      <c r="O11" s="14">
        <f t="shared" si="3"/>
        <v>0</v>
      </c>
      <c r="P11" s="14">
        <f t="shared" si="3"/>
        <v>7936637.9100000001</v>
      </c>
      <c r="Q11" s="14">
        <f t="shared" si="3"/>
        <v>0</v>
      </c>
      <c r="R11" s="16">
        <f t="shared" si="4"/>
        <v>7936637.9100000001</v>
      </c>
    </row>
    <row r="12" spans="1:18">
      <c r="A12" s="3" t="s">
        <v>30</v>
      </c>
      <c r="B12" s="3" t="s">
        <v>31</v>
      </c>
      <c r="C12" s="14">
        <v>2718425.2</v>
      </c>
      <c r="D12" s="14">
        <v>0</v>
      </c>
      <c r="E12" s="14">
        <v>450431.57</v>
      </c>
      <c r="F12" s="14">
        <f t="shared" si="0"/>
        <v>3168856.77</v>
      </c>
      <c r="G12" s="14">
        <v>2630527.89</v>
      </c>
      <c r="H12" s="14">
        <v>0</v>
      </c>
      <c r="I12" s="14">
        <v>450431.57</v>
      </c>
      <c r="J12" s="14">
        <f t="shared" si="1"/>
        <v>3080959.46</v>
      </c>
      <c r="K12" s="14">
        <v>2630527.89</v>
      </c>
      <c r="L12" s="14">
        <v>0</v>
      </c>
      <c r="M12" s="14">
        <v>450431.57</v>
      </c>
      <c r="N12" s="14">
        <f t="shared" si="2"/>
        <v>3080959.46</v>
      </c>
      <c r="O12" s="14">
        <f t="shared" si="3"/>
        <v>7979480.9800000004</v>
      </c>
      <c r="P12" s="14">
        <f t="shared" si="3"/>
        <v>0</v>
      </c>
      <c r="Q12" s="14">
        <f t="shared" si="3"/>
        <v>1351294.71</v>
      </c>
      <c r="R12" s="16">
        <f t="shared" si="4"/>
        <v>9330775.6900000013</v>
      </c>
    </row>
    <row r="13" spans="1:18">
      <c r="A13" s="3" t="s">
        <v>32</v>
      </c>
      <c r="B13" s="3" t="s">
        <v>33</v>
      </c>
      <c r="C13" s="14">
        <v>2636258.1800000002</v>
      </c>
      <c r="D13" s="14">
        <v>167873.72</v>
      </c>
      <c r="E13" s="14">
        <v>139579.29999999999</v>
      </c>
      <c r="F13" s="14">
        <f t="shared" si="0"/>
        <v>2943711.2</v>
      </c>
      <c r="G13" s="14">
        <v>2636258.1800000002</v>
      </c>
      <c r="H13" s="14">
        <v>167873.72</v>
      </c>
      <c r="I13" s="14">
        <v>139579.29999999999</v>
      </c>
      <c r="J13" s="14">
        <f t="shared" si="1"/>
        <v>2943711.2</v>
      </c>
      <c r="K13" s="14">
        <v>2636258.1800000002</v>
      </c>
      <c r="L13" s="14">
        <v>167873.72</v>
      </c>
      <c r="M13" s="14">
        <v>139579.29999999999</v>
      </c>
      <c r="N13" s="14">
        <f t="shared" si="2"/>
        <v>2943711.2</v>
      </c>
      <c r="O13" s="14">
        <f t="shared" si="3"/>
        <v>7908774.540000001</v>
      </c>
      <c r="P13" s="14">
        <f t="shared" si="3"/>
        <v>503621.16000000003</v>
      </c>
      <c r="Q13" s="14">
        <f t="shared" si="3"/>
        <v>418737.89999999997</v>
      </c>
      <c r="R13" s="16">
        <f t="shared" si="4"/>
        <v>8831133.6000000015</v>
      </c>
    </row>
    <row r="14" spans="1:18">
      <c r="A14" s="3" t="s">
        <v>34</v>
      </c>
      <c r="B14" s="3" t="s">
        <v>35</v>
      </c>
      <c r="C14" s="14">
        <v>4033226.31</v>
      </c>
      <c r="D14" s="14">
        <v>260744.43</v>
      </c>
      <c r="E14" s="14">
        <v>118784.62</v>
      </c>
      <c r="F14" s="14">
        <f t="shared" si="0"/>
        <v>4412755.3600000003</v>
      </c>
      <c r="G14" s="14">
        <v>4033226.31</v>
      </c>
      <c r="H14" s="14">
        <v>260744.43</v>
      </c>
      <c r="I14" s="14">
        <v>118784.62</v>
      </c>
      <c r="J14" s="14">
        <f t="shared" si="1"/>
        <v>4412755.3600000003</v>
      </c>
      <c r="K14" s="14">
        <v>4033226.31</v>
      </c>
      <c r="L14" s="14">
        <v>260744.43</v>
      </c>
      <c r="M14" s="14">
        <v>118784.62</v>
      </c>
      <c r="N14" s="14">
        <f t="shared" si="2"/>
        <v>4412755.3600000003</v>
      </c>
      <c r="O14" s="14">
        <f t="shared" si="3"/>
        <v>12099678.93</v>
      </c>
      <c r="P14" s="14">
        <f t="shared" si="3"/>
        <v>782233.29</v>
      </c>
      <c r="Q14" s="14">
        <f t="shared" si="3"/>
        <v>356353.86</v>
      </c>
      <c r="R14" s="16">
        <f t="shared" si="4"/>
        <v>13238266.079999998</v>
      </c>
    </row>
    <row r="15" spans="1:18">
      <c r="A15" s="3" t="s">
        <v>36</v>
      </c>
      <c r="B15" s="3" t="s">
        <v>37</v>
      </c>
      <c r="C15" s="14">
        <v>1259739.1599999999</v>
      </c>
      <c r="D15" s="14">
        <v>14282.5</v>
      </c>
      <c r="E15" s="14">
        <v>43556.32</v>
      </c>
      <c r="F15" s="14">
        <f t="shared" si="0"/>
        <v>1317577.98</v>
      </c>
      <c r="G15" s="14">
        <v>1265745.31</v>
      </c>
      <c r="H15" s="14">
        <v>13677.68</v>
      </c>
      <c r="I15" s="14">
        <v>44746.27</v>
      </c>
      <c r="J15" s="14">
        <f t="shared" si="1"/>
        <v>1324169.26</v>
      </c>
      <c r="K15" s="14">
        <v>1265745.31</v>
      </c>
      <c r="L15" s="14">
        <v>13677.68</v>
      </c>
      <c r="M15" s="14">
        <v>44746.27</v>
      </c>
      <c r="N15" s="14">
        <f t="shared" si="2"/>
        <v>1324169.26</v>
      </c>
      <c r="O15" s="14">
        <f t="shared" si="3"/>
        <v>3791229.78</v>
      </c>
      <c r="P15" s="14">
        <f t="shared" si="3"/>
        <v>41637.86</v>
      </c>
      <c r="Q15" s="14">
        <f t="shared" si="3"/>
        <v>133048.85999999999</v>
      </c>
      <c r="R15" s="16">
        <f t="shared" si="4"/>
        <v>3965916.4999999995</v>
      </c>
    </row>
    <row r="16" spans="1:18">
      <c r="A16" s="3" t="s">
        <v>38</v>
      </c>
      <c r="B16" s="3" t="s">
        <v>39</v>
      </c>
      <c r="C16" s="14">
        <v>1373016.84</v>
      </c>
      <c r="D16" s="14">
        <v>210908.02</v>
      </c>
      <c r="E16" s="14">
        <v>318894.96000000002</v>
      </c>
      <c r="F16" s="14">
        <f t="shared" si="0"/>
        <v>1902819.82</v>
      </c>
      <c r="G16" s="14">
        <v>1353485.48</v>
      </c>
      <c r="H16" s="14">
        <v>210908.02</v>
      </c>
      <c r="I16" s="14">
        <v>312844.44</v>
      </c>
      <c r="J16" s="14">
        <f t="shared" si="1"/>
        <v>1877237.94</v>
      </c>
      <c r="K16" s="14">
        <v>1353485.48</v>
      </c>
      <c r="L16" s="14">
        <v>210908.02</v>
      </c>
      <c r="M16" s="14">
        <v>312844.44</v>
      </c>
      <c r="N16" s="14">
        <f t="shared" si="2"/>
        <v>1877237.94</v>
      </c>
      <c r="O16" s="14">
        <f t="shared" si="3"/>
        <v>4079987.8000000003</v>
      </c>
      <c r="P16" s="14">
        <f t="shared" si="3"/>
        <v>632724.05999999994</v>
      </c>
      <c r="Q16" s="14">
        <f t="shared" si="3"/>
        <v>944583.84000000008</v>
      </c>
      <c r="R16" s="16">
        <f t="shared" si="4"/>
        <v>5657295.7000000002</v>
      </c>
    </row>
    <row r="17" spans="1:18">
      <c r="A17" s="3" t="s">
        <v>40</v>
      </c>
      <c r="B17" s="3" t="s">
        <v>41</v>
      </c>
      <c r="C17" s="14">
        <v>706580.4</v>
      </c>
      <c r="D17" s="14">
        <v>0</v>
      </c>
      <c r="E17" s="14">
        <v>60276.11</v>
      </c>
      <c r="F17" s="14">
        <f t="shared" si="0"/>
        <v>766856.51</v>
      </c>
      <c r="G17" s="14">
        <v>706580.4</v>
      </c>
      <c r="H17" s="14">
        <v>0</v>
      </c>
      <c r="I17" s="14">
        <v>60276.11</v>
      </c>
      <c r="J17" s="14">
        <f t="shared" si="1"/>
        <v>766856.51</v>
      </c>
      <c r="K17" s="14">
        <v>706580.4</v>
      </c>
      <c r="L17" s="14">
        <v>0</v>
      </c>
      <c r="M17" s="14">
        <v>60276.11</v>
      </c>
      <c r="N17" s="14">
        <f t="shared" si="2"/>
        <v>766856.51</v>
      </c>
      <c r="O17" s="14">
        <f t="shared" si="3"/>
        <v>2119741.2000000002</v>
      </c>
      <c r="P17" s="14">
        <f t="shared" si="3"/>
        <v>0</v>
      </c>
      <c r="Q17" s="14">
        <f t="shared" si="3"/>
        <v>180828.33000000002</v>
      </c>
      <c r="R17" s="16">
        <f t="shared" si="4"/>
        <v>2300569.5300000003</v>
      </c>
    </row>
    <row r="18" spans="1:18">
      <c r="A18" s="3" t="s">
        <v>42</v>
      </c>
      <c r="B18" s="3" t="s">
        <v>43</v>
      </c>
      <c r="C18" s="14">
        <v>4518800.3099999996</v>
      </c>
      <c r="D18" s="14">
        <v>0</v>
      </c>
      <c r="E18" s="14">
        <v>434055.56</v>
      </c>
      <c r="F18" s="14">
        <f t="shared" si="0"/>
        <v>4952855.8699999992</v>
      </c>
      <c r="G18" s="14">
        <f>4518800.31+618486.92</f>
        <v>5137287.2299999995</v>
      </c>
      <c r="H18" s="14">
        <v>0</v>
      </c>
      <c r="I18" s="14">
        <v>434055.56</v>
      </c>
      <c r="J18" s="14">
        <f t="shared" si="1"/>
        <v>5571342.7899999991</v>
      </c>
      <c r="K18" s="14">
        <f>4518800.31+618486.92</f>
        <v>5137287.2299999995</v>
      </c>
      <c r="L18" s="14">
        <v>0</v>
      </c>
      <c r="M18" s="14">
        <v>434055.56</v>
      </c>
      <c r="N18" s="14">
        <f t="shared" si="2"/>
        <v>5571342.7899999991</v>
      </c>
      <c r="O18" s="14">
        <f t="shared" si="3"/>
        <v>14793374.77</v>
      </c>
      <c r="P18" s="14">
        <f t="shared" si="3"/>
        <v>0</v>
      </c>
      <c r="Q18" s="14">
        <f t="shared" si="3"/>
        <v>1302166.68</v>
      </c>
      <c r="R18" s="16">
        <f t="shared" si="4"/>
        <v>16095541.449999999</v>
      </c>
    </row>
    <row r="19" spans="1:18">
      <c r="A19" s="3" t="s">
        <v>44</v>
      </c>
      <c r="B19" s="3" t="s">
        <v>45</v>
      </c>
      <c r="C19" s="14">
        <v>7344267.3200000003</v>
      </c>
      <c r="D19" s="14">
        <v>134686.1</v>
      </c>
      <c r="E19" s="14">
        <v>1057972.3400000001</v>
      </c>
      <c r="F19" s="14">
        <f t="shared" si="0"/>
        <v>8536925.7599999998</v>
      </c>
      <c r="G19" s="14">
        <v>7477938.2599999998</v>
      </c>
      <c r="H19" s="14">
        <v>134686.1</v>
      </c>
      <c r="I19" s="14">
        <v>1057972.3400000001</v>
      </c>
      <c r="J19" s="14">
        <f t="shared" si="1"/>
        <v>8670596.6999999993</v>
      </c>
      <c r="K19" s="14">
        <v>7477938.2599999998</v>
      </c>
      <c r="L19" s="14">
        <v>134686.1</v>
      </c>
      <c r="M19" s="14">
        <v>1057972.3400000001</v>
      </c>
      <c r="N19" s="14">
        <f t="shared" si="2"/>
        <v>8670596.6999999993</v>
      </c>
      <c r="O19" s="14">
        <f t="shared" si="3"/>
        <v>22300143.84</v>
      </c>
      <c r="P19" s="14">
        <f t="shared" si="3"/>
        <v>404058.30000000005</v>
      </c>
      <c r="Q19" s="14">
        <f t="shared" si="3"/>
        <v>3173917.0200000005</v>
      </c>
      <c r="R19" s="16">
        <f t="shared" si="4"/>
        <v>25878119.16</v>
      </c>
    </row>
    <row r="20" spans="1:18">
      <c r="A20" s="3" t="s">
        <v>46</v>
      </c>
      <c r="B20" s="3" t="s">
        <v>47</v>
      </c>
      <c r="C20" s="14">
        <f>11315180.87+2644631.96</f>
        <v>13959812.829999998</v>
      </c>
      <c r="D20" s="14">
        <v>72206.84</v>
      </c>
      <c r="E20" s="14">
        <v>1908229.1</v>
      </c>
      <c r="F20" s="14">
        <f t="shared" si="0"/>
        <v>15940248.769999998</v>
      </c>
      <c r="G20" s="14">
        <v>13959812.829999998</v>
      </c>
      <c r="H20" s="14">
        <v>66539.59</v>
      </c>
      <c r="I20" s="14">
        <v>1908229.1</v>
      </c>
      <c r="J20" s="14">
        <f t="shared" si="1"/>
        <v>15934581.519999998</v>
      </c>
      <c r="K20" s="14">
        <f>11315180.87+2644631.96</f>
        <v>13959812.829999998</v>
      </c>
      <c r="L20" s="14">
        <v>66539.59</v>
      </c>
      <c r="M20" s="14">
        <v>1908229.1</v>
      </c>
      <c r="N20" s="14">
        <f t="shared" si="2"/>
        <v>15934581.519999998</v>
      </c>
      <c r="O20" s="14">
        <f t="shared" si="3"/>
        <v>41879438.489999995</v>
      </c>
      <c r="P20" s="14">
        <f t="shared" si="3"/>
        <v>205286.02</v>
      </c>
      <c r="Q20" s="14">
        <f t="shared" si="3"/>
        <v>5724687.3000000007</v>
      </c>
      <c r="R20" s="16">
        <f t="shared" si="4"/>
        <v>47809411.810000002</v>
      </c>
    </row>
    <row r="21" spans="1:18">
      <c r="A21" s="3" t="s">
        <v>48</v>
      </c>
      <c r="B21" s="3" t="s">
        <v>49</v>
      </c>
      <c r="C21" s="14">
        <v>1206152.77</v>
      </c>
      <c r="D21" s="14">
        <v>0</v>
      </c>
      <c r="E21" s="14">
        <v>234032.28</v>
      </c>
      <c r="F21" s="14">
        <f t="shared" si="0"/>
        <v>1440185.05</v>
      </c>
      <c r="G21" s="14">
        <v>1170803.83</v>
      </c>
      <c r="H21" s="14">
        <v>0</v>
      </c>
      <c r="I21" s="14">
        <v>234032.28</v>
      </c>
      <c r="J21" s="14">
        <f t="shared" si="1"/>
        <v>1404836.11</v>
      </c>
      <c r="K21" s="14">
        <v>1170803.83</v>
      </c>
      <c r="L21" s="14">
        <v>0</v>
      </c>
      <c r="M21" s="14">
        <v>234032.28</v>
      </c>
      <c r="N21" s="14">
        <f t="shared" si="2"/>
        <v>1404836.11</v>
      </c>
      <c r="O21" s="14">
        <f t="shared" si="3"/>
        <v>3547760.43</v>
      </c>
      <c r="P21" s="14">
        <f t="shared" si="3"/>
        <v>0</v>
      </c>
      <c r="Q21" s="14">
        <f t="shared" si="3"/>
        <v>702096.84</v>
      </c>
      <c r="R21" s="16">
        <f t="shared" si="4"/>
        <v>4249857.2700000005</v>
      </c>
    </row>
    <row r="22" spans="1:18">
      <c r="A22" s="3" t="s">
        <v>50</v>
      </c>
      <c r="B22" s="3" t="s">
        <v>51</v>
      </c>
      <c r="C22" s="14">
        <v>3431592.77</v>
      </c>
      <c r="D22" s="14">
        <v>83534.06</v>
      </c>
      <c r="E22" s="14">
        <v>1453287.8</v>
      </c>
      <c r="F22" s="14">
        <f t="shared" si="0"/>
        <v>4968414.63</v>
      </c>
      <c r="G22" s="14">
        <v>3431592.77</v>
      </c>
      <c r="H22" s="14">
        <v>86760.33</v>
      </c>
      <c r="I22" s="14">
        <v>1453287.8</v>
      </c>
      <c r="J22" s="14">
        <f t="shared" si="1"/>
        <v>4971640.9000000004</v>
      </c>
      <c r="K22" s="14">
        <v>3431592.77</v>
      </c>
      <c r="L22" s="14">
        <v>86760.33</v>
      </c>
      <c r="M22" s="14">
        <v>1453287.8</v>
      </c>
      <c r="N22" s="14">
        <f t="shared" si="2"/>
        <v>4971640.9000000004</v>
      </c>
      <c r="O22" s="14">
        <f t="shared" si="3"/>
        <v>10294778.310000001</v>
      </c>
      <c r="P22" s="14">
        <f t="shared" si="3"/>
        <v>257054.72000000003</v>
      </c>
      <c r="Q22" s="14">
        <f t="shared" si="3"/>
        <v>4359863.4000000004</v>
      </c>
      <c r="R22" s="16">
        <f t="shared" si="4"/>
        <v>14911696.430000002</v>
      </c>
    </row>
    <row r="23" spans="1:18">
      <c r="A23" s="3" t="s">
        <v>52</v>
      </c>
      <c r="B23" s="3" t="s">
        <v>53</v>
      </c>
      <c r="C23" s="14">
        <v>2597732.44</v>
      </c>
      <c r="D23" s="14">
        <v>816552.44</v>
      </c>
      <c r="E23" s="14">
        <v>1025258.17</v>
      </c>
      <c r="F23" s="14">
        <f t="shared" si="0"/>
        <v>4439543.05</v>
      </c>
      <c r="G23" s="14">
        <v>2625660.41</v>
      </c>
      <c r="H23" s="14">
        <v>830161.95</v>
      </c>
      <c r="I23" s="14">
        <v>1025258.17</v>
      </c>
      <c r="J23" s="14">
        <f t="shared" si="1"/>
        <v>4481080.53</v>
      </c>
      <c r="K23" s="14">
        <v>2625660.41</v>
      </c>
      <c r="L23" s="14">
        <v>830161.95</v>
      </c>
      <c r="M23" s="14">
        <v>1025258.17</v>
      </c>
      <c r="N23" s="14">
        <f t="shared" si="2"/>
        <v>4481080.53</v>
      </c>
      <c r="O23" s="14">
        <f t="shared" si="3"/>
        <v>7849053.2599999998</v>
      </c>
      <c r="P23" s="14">
        <f t="shared" si="3"/>
        <v>2476876.34</v>
      </c>
      <c r="Q23" s="14">
        <f t="shared" si="3"/>
        <v>3075774.5100000002</v>
      </c>
      <c r="R23" s="16">
        <f t="shared" si="4"/>
        <v>13401704.109999999</v>
      </c>
    </row>
    <row r="24" spans="1:18">
      <c r="A24" s="3" t="s">
        <v>54</v>
      </c>
      <c r="B24" s="3" t="s">
        <v>55</v>
      </c>
      <c r="C24" s="14">
        <v>1673258.97</v>
      </c>
      <c r="D24" s="14">
        <v>0</v>
      </c>
      <c r="E24" s="14">
        <v>0</v>
      </c>
      <c r="F24" s="14">
        <f t="shared" si="0"/>
        <v>1673258.97</v>
      </c>
      <c r="G24" s="14">
        <v>1680956.65</v>
      </c>
      <c r="H24" s="14">
        <v>0</v>
      </c>
      <c r="I24" s="14">
        <v>0</v>
      </c>
      <c r="J24" s="14">
        <f t="shared" si="1"/>
        <v>1680956.65</v>
      </c>
      <c r="K24" s="14">
        <v>1680956.65</v>
      </c>
      <c r="L24" s="14">
        <v>0</v>
      </c>
      <c r="M24" s="14">
        <v>0</v>
      </c>
      <c r="N24" s="14">
        <f t="shared" si="2"/>
        <v>1680956.65</v>
      </c>
      <c r="O24" s="14">
        <f t="shared" si="3"/>
        <v>5035172.2699999996</v>
      </c>
      <c r="P24" s="14">
        <f t="shared" si="3"/>
        <v>0</v>
      </c>
      <c r="Q24" s="14">
        <f t="shared" si="3"/>
        <v>0</v>
      </c>
      <c r="R24" s="16">
        <f t="shared" si="4"/>
        <v>5035172.2699999996</v>
      </c>
    </row>
    <row r="25" spans="1:18">
      <c r="A25" s="3" t="s">
        <v>56</v>
      </c>
      <c r="B25" s="3" t="s">
        <v>57</v>
      </c>
      <c r="C25" s="14">
        <f>1987038.05+466095.35</f>
        <v>2453133.4</v>
      </c>
      <c r="D25" s="14">
        <v>0</v>
      </c>
      <c r="E25" s="14">
        <v>723957.85</v>
      </c>
      <c r="F25" s="14">
        <f t="shared" si="0"/>
        <v>3177091.25</v>
      </c>
      <c r="G25" s="14">
        <v>2453133.4</v>
      </c>
      <c r="H25" s="14">
        <v>0</v>
      </c>
      <c r="I25" s="14">
        <v>723957.85</v>
      </c>
      <c r="J25" s="14">
        <f t="shared" si="1"/>
        <v>3177091.25</v>
      </c>
      <c r="K25" s="14">
        <f>1987038.05+466095.35</f>
        <v>2453133.4</v>
      </c>
      <c r="L25" s="14">
        <v>0</v>
      </c>
      <c r="M25" s="14">
        <v>723957.85</v>
      </c>
      <c r="N25" s="14">
        <f t="shared" si="2"/>
        <v>3177091.25</v>
      </c>
      <c r="O25" s="14">
        <f t="shared" si="3"/>
        <v>7359400.1999999993</v>
      </c>
      <c r="P25" s="14">
        <f t="shared" si="3"/>
        <v>0</v>
      </c>
      <c r="Q25" s="14">
        <f t="shared" si="3"/>
        <v>2171873.5499999998</v>
      </c>
      <c r="R25" s="16">
        <f t="shared" si="4"/>
        <v>9531273.75</v>
      </c>
    </row>
    <row r="26" spans="1:18">
      <c r="A26" s="3" t="s">
        <v>58</v>
      </c>
      <c r="B26" s="3" t="s">
        <v>59</v>
      </c>
      <c r="C26" s="14">
        <v>0</v>
      </c>
      <c r="D26" s="14">
        <v>1903970.74</v>
      </c>
      <c r="E26" s="14">
        <v>346548.47</v>
      </c>
      <c r="F26" s="14">
        <f t="shared" si="0"/>
        <v>2250519.21</v>
      </c>
      <c r="G26" s="14">
        <v>0</v>
      </c>
      <c r="H26" s="14">
        <v>1903970.74</v>
      </c>
      <c r="I26" s="14">
        <v>346548.47</v>
      </c>
      <c r="J26" s="14">
        <f t="shared" si="1"/>
        <v>2250519.21</v>
      </c>
      <c r="K26" s="14">
        <v>0</v>
      </c>
      <c r="L26" s="14">
        <v>1903970.74</v>
      </c>
      <c r="M26" s="14">
        <v>346548.47</v>
      </c>
      <c r="N26" s="14">
        <f t="shared" si="2"/>
        <v>2250519.21</v>
      </c>
      <c r="O26" s="14">
        <f t="shared" si="3"/>
        <v>0</v>
      </c>
      <c r="P26" s="14">
        <f t="shared" si="3"/>
        <v>5711912.2199999997</v>
      </c>
      <c r="Q26" s="14">
        <f t="shared" si="3"/>
        <v>1039645.4099999999</v>
      </c>
      <c r="R26" s="16">
        <f t="shared" si="4"/>
        <v>6751557.6299999999</v>
      </c>
    </row>
    <row r="27" spans="1:18">
      <c r="A27" s="3" t="s">
        <v>60</v>
      </c>
      <c r="B27" s="3" t="s">
        <v>61</v>
      </c>
      <c r="C27" s="14">
        <v>5309435.34</v>
      </c>
      <c r="D27" s="14">
        <v>163288.15</v>
      </c>
      <c r="E27" s="14">
        <v>507988.76</v>
      </c>
      <c r="F27" s="14">
        <f t="shared" si="0"/>
        <v>5980712.25</v>
      </c>
      <c r="G27" s="14">
        <v>5309435.34</v>
      </c>
      <c r="H27" s="14">
        <v>186235.82</v>
      </c>
      <c r="I27" s="14">
        <v>507988.76</v>
      </c>
      <c r="J27" s="14">
        <f t="shared" si="1"/>
        <v>6003659.9199999999</v>
      </c>
      <c r="K27" s="14">
        <v>5309435.34</v>
      </c>
      <c r="L27" s="14">
        <v>186235.82</v>
      </c>
      <c r="M27" s="14">
        <v>507988.76</v>
      </c>
      <c r="N27" s="14">
        <f t="shared" si="2"/>
        <v>6003659.9199999999</v>
      </c>
      <c r="O27" s="14">
        <f t="shared" si="3"/>
        <v>15928306.02</v>
      </c>
      <c r="P27" s="14">
        <f t="shared" si="3"/>
        <v>535759.79</v>
      </c>
      <c r="Q27" s="14">
        <f t="shared" si="3"/>
        <v>1523966.28</v>
      </c>
      <c r="R27" s="16">
        <f t="shared" si="4"/>
        <v>17988032.09</v>
      </c>
    </row>
    <row r="28" spans="1:18">
      <c r="A28" s="3" t="s">
        <v>62</v>
      </c>
      <c r="B28" s="3" t="s">
        <v>63</v>
      </c>
      <c r="C28" s="14">
        <v>0</v>
      </c>
      <c r="D28" s="14">
        <v>1308962.44</v>
      </c>
      <c r="E28" s="14">
        <v>89173.56</v>
      </c>
      <c r="F28" s="14">
        <f t="shared" si="0"/>
        <v>1398136</v>
      </c>
      <c r="G28" s="14">
        <v>0</v>
      </c>
      <c r="H28" s="14">
        <v>1298925.3999999999</v>
      </c>
      <c r="I28" s="14">
        <v>86273.38</v>
      </c>
      <c r="J28" s="14">
        <f t="shared" si="1"/>
        <v>1385198.7799999998</v>
      </c>
      <c r="K28" s="14">
        <v>0</v>
      </c>
      <c r="L28" s="14">
        <v>1298925.3999999999</v>
      </c>
      <c r="M28" s="14">
        <v>86273.38</v>
      </c>
      <c r="N28" s="14">
        <f t="shared" si="2"/>
        <v>1385198.7799999998</v>
      </c>
      <c r="O28" s="14">
        <f t="shared" si="3"/>
        <v>0</v>
      </c>
      <c r="P28" s="14">
        <f t="shared" si="3"/>
        <v>3906813.2399999998</v>
      </c>
      <c r="Q28" s="14">
        <f t="shared" si="3"/>
        <v>261720.32000000001</v>
      </c>
      <c r="R28" s="16">
        <f t="shared" si="4"/>
        <v>4168533.5599999996</v>
      </c>
    </row>
    <row r="29" spans="1:18">
      <c r="A29" s="3" t="s">
        <v>64</v>
      </c>
      <c r="B29" s="3" t="s">
        <v>65</v>
      </c>
      <c r="C29" s="14">
        <v>3712042.18</v>
      </c>
      <c r="D29" s="14">
        <v>0</v>
      </c>
      <c r="E29" s="14">
        <v>220019.51</v>
      </c>
      <c r="F29" s="14">
        <f t="shared" si="0"/>
        <v>3932061.6900000004</v>
      </c>
      <c r="G29" s="14">
        <f>3712042.18+318158.17</f>
        <v>4030200.35</v>
      </c>
      <c r="H29" s="14">
        <v>0</v>
      </c>
      <c r="I29" s="14">
        <v>213094.5</v>
      </c>
      <c r="J29" s="14">
        <f t="shared" si="1"/>
        <v>4243294.8499999996</v>
      </c>
      <c r="K29" s="14">
        <f>3712042.18+318158.17</f>
        <v>4030200.35</v>
      </c>
      <c r="L29" s="14">
        <v>0</v>
      </c>
      <c r="M29" s="14">
        <v>213094.5</v>
      </c>
      <c r="N29" s="14">
        <f t="shared" si="2"/>
        <v>4243294.8499999996</v>
      </c>
      <c r="O29" s="14">
        <f t="shared" si="3"/>
        <v>11772442.880000001</v>
      </c>
      <c r="P29" s="14">
        <f t="shared" si="3"/>
        <v>0</v>
      </c>
      <c r="Q29" s="14">
        <f t="shared" si="3"/>
        <v>646208.51</v>
      </c>
      <c r="R29" s="16">
        <f t="shared" si="4"/>
        <v>12418651.390000001</v>
      </c>
    </row>
    <row r="30" spans="1:18">
      <c r="A30" s="3" t="s">
        <v>66</v>
      </c>
      <c r="B30" s="3" t="s">
        <v>67</v>
      </c>
      <c r="C30" s="14">
        <v>6149268.3399999999</v>
      </c>
      <c r="D30" s="14">
        <v>665353.1</v>
      </c>
      <c r="E30" s="14">
        <v>171673.07</v>
      </c>
      <c r="F30" s="14">
        <f t="shared" si="0"/>
        <v>6986294.5099999998</v>
      </c>
      <c r="G30" s="14">
        <v>6149268.3399999999</v>
      </c>
      <c r="H30" s="14">
        <v>664844.62</v>
      </c>
      <c r="I30" s="14">
        <v>171673.07</v>
      </c>
      <c r="J30" s="14">
        <f t="shared" si="1"/>
        <v>6985786.0300000003</v>
      </c>
      <c r="K30" s="14">
        <v>6149268.3399999999</v>
      </c>
      <c r="L30" s="14">
        <v>664844.62</v>
      </c>
      <c r="M30" s="14">
        <v>171673.07</v>
      </c>
      <c r="N30" s="14">
        <f t="shared" si="2"/>
        <v>6985786.0300000003</v>
      </c>
      <c r="O30" s="14">
        <f t="shared" si="3"/>
        <v>18447805.02</v>
      </c>
      <c r="P30" s="14">
        <f t="shared" si="3"/>
        <v>1995042.3399999999</v>
      </c>
      <c r="Q30" s="14">
        <f t="shared" si="3"/>
        <v>515019.21</v>
      </c>
      <c r="R30" s="16">
        <f t="shared" si="4"/>
        <v>20957866.57</v>
      </c>
    </row>
    <row r="31" spans="1:18">
      <c r="A31" s="3" t="s">
        <v>68</v>
      </c>
      <c r="B31" s="3" t="s">
        <v>69</v>
      </c>
      <c r="C31" s="14">
        <f>1950053.48+457419.95</f>
        <v>2407473.4300000002</v>
      </c>
      <c r="D31" s="14">
        <v>25421.45</v>
      </c>
      <c r="E31" s="14">
        <v>96282.52</v>
      </c>
      <c r="F31" s="14">
        <f t="shared" si="0"/>
        <v>2529177.4000000004</v>
      </c>
      <c r="G31" s="14">
        <v>2407473.4300000002</v>
      </c>
      <c r="H31" s="14">
        <v>32002.89</v>
      </c>
      <c r="I31" s="14">
        <v>96282.52</v>
      </c>
      <c r="J31" s="14">
        <f t="shared" si="1"/>
        <v>2535758.8400000003</v>
      </c>
      <c r="K31" s="14">
        <f>1950053.48+457419.95</f>
        <v>2407473.4300000002</v>
      </c>
      <c r="L31" s="14">
        <v>32002.89</v>
      </c>
      <c r="M31" s="14">
        <v>96282.52</v>
      </c>
      <c r="N31" s="14">
        <f t="shared" si="2"/>
        <v>2535758.8400000003</v>
      </c>
      <c r="O31" s="14">
        <f t="shared" si="3"/>
        <v>7222420.290000001</v>
      </c>
      <c r="P31" s="14">
        <f t="shared" si="3"/>
        <v>89427.23</v>
      </c>
      <c r="Q31" s="14">
        <f t="shared" si="3"/>
        <v>288847.56</v>
      </c>
      <c r="R31" s="16">
        <f t="shared" si="4"/>
        <v>7600695.080000001</v>
      </c>
    </row>
    <row r="32" spans="1:18">
      <c r="A32" s="3" t="s">
        <v>70</v>
      </c>
      <c r="B32" s="3" t="s">
        <v>71</v>
      </c>
      <c r="C32" s="14">
        <v>1578859.87</v>
      </c>
      <c r="D32" s="14">
        <v>1696130.01</v>
      </c>
      <c r="E32" s="14">
        <v>624094.23</v>
      </c>
      <c r="F32" s="14">
        <f t="shared" si="0"/>
        <v>3899084.11</v>
      </c>
      <c r="G32" s="14">
        <f>1578859.87+298633.66</f>
        <v>1877493.53</v>
      </c>
      <c r="H32" s="14">
        <v>1707189.62</v>
      </c>
      <c r="I32" s="14">
        <v>623541.19999999995</v>
      </c>
      <c r="J32" s="14">
        <f t="shared" si="1"/>
        <v>4208224.3500000006</v>
      </c>
      <c r="K32" s="14">
        <f>1578859.87+298633.66</f>
        <v>1877493.53</v>
      </c>
      <c r="L32" s="14">
        <v>1707189.62</v>
      </c>
      <c r="M32" s="14">
        <v>623541.19999999995</v>
      </c>
      <c r="N32" s="14">
        <f t="shared" si="2"/>
        <v>4208224.3500000006</v>
      </c>
      <c r="O32" s="14">
        <f t="shared" si="3"/>
        <v>5333846.9300000006</v>
      </c>
      <c r="P32" s="14">
        <f t="shared" si="3"/>
        <v>5110509.25</v>
      </c>
      <c r="Q32" s="14">
        <f t="shared" si="3"/>
        <v>1871176.63</v>
      </c>
      <c r="R32" s="16">
        <f t="shared" si="4"/>
        <v>12315532.809999999</v>
      </c>
    </row>
    <row r="33" spans="1:18">
      <c r="A33" s="3" t="s">
        <v>72</v>
      </c>
      <c r="B33" s="3" t="s">
        <v>73</v>
      </c>
      <c r="C33" s="14">
        <v>1326879.48</v>
      </c>
      <c r="D33" s="14">
        <v>0</v>
      </c>
      <c r="E33" s="14">
        <v>571405.18000000005</v>
      </c>
      <c r="F33" s="14">
        <f t="shared" si="0"/>
        <v>1898284.6600000001</v>
      </c>
      <c r="G33" s="14">
        <v>1326879.48</v>
      </c>
      <c r="H33" s="14">
        <v>0</v>
      </c>
      <c r="I33" s="14">
        <v>571405.18000000005</v>
      </c>
      <c r="J33" s="14">
        <f t="shared" si="1"/>
        <v>1898284.6600000001</v>
      </c>
      <c r="K33" s="14">
        <v>1326879.48</v>
      </c>
      <c r="L33" s="14">
        <v>0</v>
      </c>
      <c r="M33" s="14">
        <v>571405.18000000005</v>
      </c>
      <c r="N33" s="14">
        <f t="shared" si="2"/>
        <v>1898284.6600000001</v>
      </c>
      <c r="O33" s="14">
        <f t="shared" si="3"/>
        <v>3980638.44</v>
      </c>
      <c r="P33" s="14">
        <f t="shared" si="3"/>
        <v>0</v>
      </c>
      <c r="Q33" s="14">
        <f t="shared" si="3"/>
        <v>1714215.54</v>
      </c>
      <c r="R33" s="16">
        <f t="shared" si="4"/>
        <v>5694853.9800000004</v>
      </c>
    </row>
    <row r="34" spans="1:18">
      <c r="A34" s="3" t="s">
        <v>74</v>
      </c>
      <c r="B34" s="3" t="s">
        <v>75</v>
      </c>
      <c r="C34" s="14">
        <v>1364961.13</v>
      </c>
      <c r="D34" s="14">
        <v>352484.83</v>
      </c>
      <c r="E34" s="14">
        <v>189888.55</v>
      </c>
      <c r="F34" s="14">
        <f t="shared" si="0"/>
        <v>1907334.51</v>
      </c>
      <c r="G34" s="14">
        <v>1354868.6</v>
      </c>
      <c r="H34" s="14">
        <v>357184.62</v>
      </c>
      <c r="I34" s="14">
        <v>189888.55</v>
      </c>
      <c r="J34" s="14">
        <f t="shared" si="1"/>
        <v>1901941.7700000003</v>
      </c>
      <c r="K34" s="14">
        <v>1354868.6</v>
      </c>
      <c r="L34" s="14">
        <v>357184.62</v>
      </c>
      <c r="M34" s="14">
        <v>189888.55</v>
      </c>
      <c r="N34" s="14">
        <f t="shared" si="2"/>
        <v>1901941.7700000003</v>
      </c>
      <c r="O34" s="14">
        <f t="shared" si="3"/>
        <v>4074698.33</v>
      </c>
      <c r="P34" s="14">
        <f t="shared" si="3"/>
        <v>1066854.0699999998</v>
      </c>
      <c r="Q34" s="14">
        <f t="shared" si="3"/>
        <v>569665.64999999991</v>
      </c>
      <c r="R34" s="16">
        <f t="shared" si="4"/>
        <v>5711218.0500000007</v>
      </c>
    </row>
    <row r="35" spans="1:18">
      <c r="A35" s="3" t="s">
        <v>76</v>
      </c>
      <c r="B35" s="3" t="s">
        <v>77</v>
      </c>
      <c r="C35" s="14">
        <v>8960618.3800000008</v>
      </c>
      <c r="D35" s="14">
        <v>330360.67</v>
      </c>
      <c r="E35" s="14">
        <v>1676455.95</v>
      </c>
      <c r="F35" s="14">
        <f t="shared" si="0"/>
        <v>10967435</v>
      </c>
      <c r="G35" s="14">
        <f>8960618.38+1294251.19</f>
        <v>10254869.57</v>
      </c>
      <c r="H35" s="14">
        <v>330360.67</v>
      </c>
      <c r="I35" s="14">
        <v>1676455.95</v>
      </c>
      <c r="J35" s="14">
        <f t="shared" si="1"/>
        <v>12261686.189999999</v>
      </c>
      <c r="K35" s="14">
        <f>8960618.38+1294251.19</f>
        <v>10254869.57</v>
      </c>
      <c r="L35" s="14">
        <v>330360.67</v>
      </c>
      <c r="M35" s="14">
        <v>1676455.95</v>
      </c>
      <c r="N35" s="14">
        <f t="shared" si="2"/>
        <v>12261686.189999999</v>
      </c>
      <c r="O35" s="14">
        <f t="shared" si="3"/>
        <v>29470357.520000003</v>
      </c>
      <c r="P35" s="14">
        <f t="shared" si="3"/>
        <v>991082.01</v>
      </c>
      <c r="Q35" s="14">
        <f t="shared" si="3"/>
        <v>5029367.8499999996</v>
      </c>
      <c r="R35" s="16">
        <f t="shared" si="4"/>
        <v>35490807.380000003</v>
      </c>
    </row>
    <row r="36" spans="1:18">
      <c r="A36" s="3" t="s">
        <v>78</v>
      </c>
      <c r="B36" s="3" t="s">
        <v>79</v>
      </c>
      <c r="C36" s="14">
        <v>335022.19</v>
      </c>
      <c r="D36" s="14">
        <v>0</v>
      </c>
      <c r="E36" s="14">
        <v>271559.57</v>
      </c>
      <c r="F36" s="14">
        <f t="shared" si="0"/>
        <v>606581.76000000001</v>
      </c>
      <c r="G36" s="14">
        <v>322905.7</v>
      </c>
      <c r="H36" s="14">
        <v>0</v>
      </c>
      <c r="I36" s="14">
        <v>271559.57</v>
      </c>
      <c r="J36" s="14">
        <f t="shared" si="1"/>
        <v>594465.27</v>
      </c>
      <c r="K36" s="14">
        <v>322905.7</v>
      </c>
      <c r="L36" s="14">
        <v>0</v>
      </c>
      <c r="M36" s="14">
        <v>271559.57</v>
      </c>
      <c r="N36" s="14">
        <f t="shared" si="2"/>
        <v>594465.27</v>
      </c>
      <c r="O36" s="14">
        <f t="shared" si="3"/>
        <v>980833.59000000008</v>
      </c>
      <c r="P36" s="14">
        <f t="shared" si="3"/>
        <v>0</v>
      </c>
      <c r="Q36" s="14">
        <f t="shared" si="3"/>
        <v>814678.71</v>
      </c>
      <c r="R36" s="16">
        <f t="shared" si="4"/>
        <v>1795512.3</v>
      </c>
    </row>
    <row r="37" spans="1:18">
      <c r="A37" s="3" t="s">
        <v>80</v>
      </c>
      <c r="B37" s="3" t="s">
        <v>81</v>
      </c>
      <c r="C37" s="14">
        <v>2038672.38</v>
      </c>
      <c r="D37" s="14">
        <v>509761.63</v>
      </c>
      <c r="E37" s="14">
        <v>112543.13</v>
      </c>
      <c r="F37" s="14">
        <f t="shared" si="0"/>
        <v>2660977.1399999997</v>
      </c>
      <c r="G37" s="14">
        <v>1995154.84</v>
      </c>
      <c r="H37" s="14">
        <v>509761.63</v>
      </c>
      <c r="I37" s="14">
        <v>112543.13</v>
      </c>
      <c r="J37" s="14">
        <f t="shared" si="1"/>
        <v>2617459.6</v>
      </c>
      <c r="K37" s="14">
        <v>1995154.84</v>
      </c>
      <c r="L37" s="14">
        <v>509761.63</v>
      </c>
      <c r="M37" s="14">
        <v>112543.13</v>
      </c>
      <c r="N37" s="14">
        <f t="shared" si="2"/>
        <v>2617459.6</v>
      </c>
      <c r="O37" s="14">
        <f t="shared" si="3"/>
        <v>6028982.0599999996</v>
      </c>
      <c r="P37" s="14">
        <f t="shared" si="3"/>
        <v>1529284.8900000001</v>
      </c>
      <c r="Q37" s="14">
        <f t="shared" si="3"/>
        <v>337629.39</v>
      </c>
      <c r="R37" s="16">
        <f t="shared" si="4"/>
        <v>7895896.3399999989</v>
      </c>
    </row>
    <row r="38" spans="1:18">
      <c r="A38" s="3" t="s">
        <v>82</v>
      </c>
      <c r="B38" s="3" t="s">
        <v>83</v>
      </c>
      <c r="C38" s="14">
        <v>2601704.0699999998</v>
      </c>
      <c r="D38" s="14">
        <v>209309.63</v>
      </c>
      <c r="E38" s="14">
        <v>821173.31</v>
      </c>
      <c r="F38" s="14">
        <f t="shared" si="0"/>
        <v>3632187.01</v>
      </c>
      <c r="G38" s="14">
        <v>2601704.0699999998</v>
      </c>
      <c r="H38" s="14">
        <v>214255.39</v>
      </c>
      <c r="I38" s="14">
        <v>821173.31</v>
      </c>
      <c r="J38" s="14">
        <f t="shared" si="1"/>
        <v>3637132.77</v>
      </c>
      <c r="K38" s="14">
        <v>2601704.0699999998</v>
      </c>
      <c r="L38" s="14">
        <v>214255.39</v>
      </c>
      <c r="M38" s="14">
        <v>821173.31</v>
      </c>
      <c r="N38" s="14">
        <f t="shared" si="2"/>
        <v>3637132.77</v>
      </c>
      <c r="O38" s="14">
        <f t="shared" si="3"/>
        <v>7805112.209999999</v>
      </c>
      <c r="P38" s="14">
        <f t="shared" si="3"/>
        <v>637820.41</v>
      </c>
      <c r="Q38" s="14">
        <f t="shared" si="3"/>
        <v>2463519.9300000002</v>
      </c>
      <c r="R38" s="16">
        <f t="shared" si="4"/>
        <v>10906452.549999999</v>
      </c>
    </row>
    <row r="39" spans="1:18">
      <c r="A39" s="3" t="s">
        <v>84</v>
      </c>
      <c r="B39" s="3" t="s">
        <v>85</v>
      </c>
      <c r="C39" s="14">
        <v>5234848.75</v>
      </c>
      <c r="D39" s="14">
        <v>613985.05000000005</v>
      </c>
      <c r="E39" s="14">
        <v>237767.76</v>
      </c>
      <c r="F39" s="14">
        <f t="shared" si="0"/>
        <v>6086601.5599999996</v>
      </c>
      <c r="G39" s="14">
        <v>5084306.0999999996</v>
      </c>
      <c r="H39" s="14">
        <v>627654.38</v>
      </c>
      <c r="I39" s="14">
        <v>237767.76</v>
      </c>
      <c r="J39" s="14">
        <f t="shared" si="1"/>
        <v>5949728.2399999993</v>
      </c>
      <c r="K39" s="14">
        <v>5084306.0999999996</v>
      </c>
      <c r="L39" s="14">
        <v>627654.38</v>
      </c>
      <c r="M39" s="14">
        <v>237767.76</v>
      </c>
      <c r="N39" s="14">
        <f t="shared" si="2"/>
        <v>5949728.2399999993</v>
      </c>
      <c r="O39" s="14">
        <f t="shared" si="3"/>
        <v>15403460.949999999</v>
      </c>
      <c r="P39" s="14">
        <f t="shared" si="3"/>
        <v>1869293.81</v>
      </c>
      <c r="Q39" s="14">
        <f t="shared" si="3"/>
        <v>713303.28</v>
      </c>
      <c r="R39" s="16">
        <f t="shared" si="4"/>
        <v>17986058.039999999</v>
      </c>
    </row>
    <row r="40" spans="1:18">
      <c r="A40" s="3" t="s">
        <v>86</v>
      </c>
      <c r="B40" s="3" t="s">
        <v>87</v>
      </c>
      <c r="C40" s="14">
        <v>5558541.8399999999</v>
      </c>
      <c r="D40" s="14">
        <v>0</v>
      </c>
      <c r="E40" s="14">
        <v>2961854</v>
      </c>
      <c r="F40" s="14">
        <f t="shared" si="0"/>
        <v>8520395.8399999999</v>
      </c>
      <c r="G40" s="14">
        <v>5558320.1900000004</v>
      </c>
      <c r="H40" s="14">
        <v>0</v>
      </c>
      <c r="I40" s="14">
        <v>2961854</v>
      </c>
      <c r="J40" s="14">
        <f t="shared" si="1"/>
        <v>8520174.1900000013</v>
      </c>
      <c r="K40" s="14">
        <v>5558320.1900000004</v>
      </c>
      <c r="L40" s="14">
        <v>0</v>
      </c>
      <c r="M40" s="14">
        <v>2961854</v>
      </c>
      <c r="N40" s="14">
        <f t="shared" si="2"/>
        <v>8520174.1900000013</v>
      </c>
      <c r="O40" s="14">
        <f t="shared" si="3"/>
        <v>16675182.220000003</v>
      </c>
      <c r="P40" s="14">
        <f t="shared" si="3"/>
        <v>0</v>
      </c>
      <c r="Q40" s="14">
        <f t="shared" si="3"/>
        <v>8885562</v>
      </c>
      <c r="R40" s="16">
        <f t="shared" si="4"/>
        <v>25560744.220000003</v>
      </c>
    </row>
    <row r="41" spans="1:18">
      <c r="A41" s="3" t="s">
        <v>88</v>
      </c>
      <c r="B41" s="3" t="s">
        <v>89</v>
      </c>
      <c r="C41" s="14">
        <v>64861.86</v>
      </c>
      <c r="D41" s="14">
        <v>375199.09</v>
      </c>
      <c r="E41" s="14">
        <v>91667.14</v>
      </c>
      <c r="F41" s="14">
        <f t="shared" si="0"/>
        <v>531728.09</v>
      </c>
      <c r="G41" s="14">
        <v>63567.15</v>
      </c>
      <c r="H41" s="14">
        <v>370208.04</v>
      </c>
      <c r="I41" s="14">
        <v>91667.14</v>
      </c>
      <c r="J41" s="14">
        <f t="shared" si="1"/>
        <v>525442.32999999996</v>
      </c>
      <c r="K41" s="14">
        <v>63567.15</v>
      </c>
      <c r="L41" s="14">
        <v>370208.04</v>
      </c>
      <c r="M41" s="14">
        <v>91667.14</v>
      </c>
      <c r="N41" s="14">
        <f t="shared" si="2"/>
        <v>525442.32999999996</v>
      </c>
      <c r="O41" s="14">
        <f t="shared" si="3"/>
        <v>191996.16</v>
      </c>
      <c r="P41" s="14">
        <f t="shared" si="3"/>
        <v>1115615.17</v>
      </c>
      <c r="Q41" s="14">
        <f t="shared" si="3"/>
        <v>275001.42</v>
      </c>
      <c r="R41" s="16">
        <f t="shared" si="4"/>
        <v>1582612.7499999998</v>
      </c>
    </row>
    <row r="42" spans="1:18">
      <c r="A42" s="3" t="s">
        <v>90</v>
      </c>
      <c r="B42" s="3" t="s">
        <v>91</v>
      </c>
      <c r="C42" s="14">
        <v>202673.88</v>
      </c>
      <c r="D42" s="14">
        <v>0</v>
      </c>
      <c r="E42" s="14">
        <v>0</v>
      </c>
      <c r="F42" s="14">
        <f t="shared" si="0"/>
        <v>202673.88</v>
      </c>
      <c r="G42" s="14">
        <v>191010.42</v>
      </c>
      <c r="H42" s="14">
        <v>0</v>
      </c>
      <c r="I42" s="14">
        <v>0</v>
      </c>
      <c r="J42" s="14">
        <f t="shared" si="1"/>
        <v>191010.42</v>
      </c>
      <c r="K42" s="14">
        <v>0</v>
      </c>
      <c r="L42" s="14">
        <v>0</v>
      </c>
      <c r="M42" s="14">
        <v>0</v>
      </c>
      <c r="N42" s="14">
        <f t="shared" si="2"/>
        <v>0</v>
      </c>
      <c r="O42" s="14">
        <f t="shared" si="3"/>
        <v>393684.30000000005</v>
      </c>
      <c r="P42" s="14">
        <f t="shared" si="3"/>
        <v>0</v>
      </c>
      <c r="Q42" s="14">
        <f t="shared" si="3"/>
        <v>0</v>
      </c>
      <c r="R42" s="16">
        <f t="shared" si="4"/>
        <v>393684.30000000005</v>
      </c>
    </row>
    <row r="43" spans="1:18">
      <c r="A43" s="3" t="s">
        <v>92</v>
      </c>
      <c r="B43" s="3" t="s">
        <v>93</v>
      </c>
      <c r="C43" s="14">
        <v>6387705.0599999996</v>
      </c>
      <c r="D43" s="14">
        <v>1595763.96</v>
      </c>
      <c r="E43" s="14">
        <v>443387.54</v>
      </c>
      <c r="F43" s="14">
        <f t="shared" si="0"/>
        <v>8426856.5599999987</v>
      </c>
      <c r="G43" s="14">
        <v>6387705.0599999996</v>
      </c>
      <c r="H43" s="14">
        <v>1522094.63</v>
      </c>
      <c r="I43" s="14">
        <v>443387.54</v>
      </c>
      <c r="J43" s="14">
        <f t="shared" si="1"/>
        <v>8353187.2299999995</v>
      </c>
      <c r="K43" s="14">
        <v>6387705.0599999996</v>
      </c>
      <c r="L43" s="14">
        <v>1522094.63</v>
      </c>
      <c r="M43" s="14">
        <v>443387.54</v>
      </c>
      <c r="N43" s="14">
        <f t="shared" si="2"/>
        <v>8353187.2299999995</v>
      </c>
      <c r="O43" s="14">
        <f t="shared" si="3"/>
        <v>19163115.18</v>
      </c>
      <c r="P43" s="14">
        <f t="shared" si="3"/>
        <v>4639953.22</v>
      </c>
      <c r="Q43" s="14">
        <f t="shared" si="3"/>
        <v>1330162.6199999999</v>
      </c>
      <c r="R43" s="16">
        <f t="shared" si="4"/>
        <v>25133231.02</v>
      </c>
    </row>
    <row r="44" spans="1:18">
      <c r="A44" s="3" t="s">
        <v>94</v>
      </c>
      <c r="B44" s="3" t="s">
        <v>95</v>
      </c>
      <c r="C44" s="14">
        <v>253856.53</v>
      </c>
      <c r="D44" s="14">
        <v>0</v>
      </c>
      <c r="E44" s="14">
        <v>92861.56</v>
      </c>
      <c r="F44" s="14">
        <f t="shared" si="0"/>
        <v>346718.08999999997</v>
      </c>
      <c r="G44" s="14">
        <v>253856.53</v>
      </c>
      <c r="H44" s="14">
        <v>0</v>
      </c>
      <c r="I44" s="14">
        <v>92753.85</v>
      </c>
      <c r="J44" s="14">
        <f t="shared" si="1"/>
        <v>346610.38</v>
      </c>
      <c r="K44" s="14">
        <v>253856.53</v>
      </c>
      <c r="L44" s="14">
        <v>0</v>
      </c>
      <c r="M44" s="14">
        <v>92753.85</v>
      </c>
      <c r="N44" s="14">
        <f t="shared" si="2"/>
        <v>346610.38</v>
      </c>
      <c r="O44" s="14">
        <f t="shared" si="3"/>
        <v>761569.59</v>
      </c>
      <c r="P44" s="14">
        <f t="shared" si="3"/>
        <v>0</v>
      </c>
      <c r="Q44" s="14">
        <f t="shared" si="3"/>
        <v>278369.26</v>
      </c>
      <c r="R44" s="16">
        <f t="shared" si="4"/>
        <v>1039938.85</v>
      </c>
    </row>
    <row r="45" spans="1:18">
      <c r="A45" s="3" t="s">
        <v>96</v>
      </c>
      <c r="B45" s="3" t="s">
        <v>97</v>
      </c>
      <c r="C45" s="14">
        <v>213344.08</v>
      </c>
      <c r="D45" s="14">
        <v>0</v>
      </c>
      <c r="E45" s="14">
        <v>0</v>
      </c>
      <c r="F45" s="14">
        <f t="shared" si="0"/>
        <v>213344.08</v>
      </c>
      <c r="G45" s="14">
        <v>213764.09</v>
      </c>
      <c r="H45" s="14">
        <v>0</v>
      </c>
      <c r="I45" s="14">
        <v>0</v>
      </c>
      <c r="J45" s="14">
        <f t="shared" si="1"/>
        <v>213764.09</v>
      </c>
      <c r="K45" s="14">
        <v>213764.09</v>
      </c>
      <c r="L45" s="14">
        <v>0</v>
      </c>
      <c r="M45" s="14">
        <v>0</v>
      </c>
      <c r="N45" s="14">
        <f t="shared" si="2"/>
        <v>213764.09</v>
      </c>
      <c r="O45" s="14">
        <f t="shared" si="3"/>
        <v>640872.26</v>
      </c>
      <c r="P45" s="14">
        <f t="shared" si="3"/>
        <v>0</v>
      </c>
      <c r="Q45" s="14">
        <f t="shared" si="3"/>
        <v>0</v>
      </c>
      <c r="R45" s="16">
        <f t="shared" si="4"/>
        <v>640872.26</v>
      </c>
    </row>
    <row r="46" spans="1:18">
      <c r="A46" s="3" t="s">
        <v>98</v>
      </c>
      <c r="B46" s="3" t="s">
        <v>99</v>
      </c>
      <c r="C46" s="14">
        <v>0</v>
      </c>
      <c r="D46" s="14">
        <v>1152066.67</v>
      </c>
      <c r="E46" s="14">
        <v>18471.919999999998</v>
      </c>
      <c r="F46" s="14">
        <f t="shared" si="0"/>
        <v>1170538.5899999999</v>
      </c>
      <c r="G46" s="14">
        <v>0</v>
      </c>
      <c r="H46" s="14">
        <v>1152066.67</v>
      </c>
      <c r="I46" s="14">
        <v>18471.919999999998</v>
      </c>
      <c r="J46" s="14">
        <f t="shared" si="1"/>
        <v>1170538.5899999999</v>
      </c>
      <c r="K46" s="14">
        <v>0</v>
      </c>
      <c r="L46" s="14">
        <v>1152066.67</v>
      </c>
      <c r="M46" s="14">
        <v>18471.919999999998</v>
      </c>
      <c r="N46" s="14">
        <f t="shared" si="2"/>
        <v>1170538.5899999999</v>
      </c>
      <c r="O46" s="14">
        <f t="shared" si="3"/>
        <v>0</v>
      </c>
      <c r="P46" s="14">
        <f t="shared" si="3"/>
        <v>3456200.01</v>
      </c>
      <c r="Q46" s="14">
        <f t="shared" si="3"/>
        <v>55415.759999999995</v>
      </c>
      <c r="R46" s="16">
        <f t="shared" si="4"/>
        <v>3511615.7699999996</v>
      </c>
    </row>
    <row r="47" spans="1:18">
      <c r="A47" s="3" t="s">
        <v>100</v>
      </c>
      <c r="B47" s="3" t="s">
        <v>101</v>
      </c>
      <c r="C47" s="14">
        <v>489773.75</v>
      </c>
      <c r="D47" s="14">
        <v>0</v>
      </c>
      <c r="E47" s="14">
        <v>78185.279999999999</v>
      </c>
      <c r="F47" s="14">
        <f t="shared" si="0"/>
        <v>567959.03</v>
      </c>
      <c r="G47" s="14">
        <v>489773.75</v>
      </c>
      <c r="H47" s="14">
        <v>0</v>
      </c>
      <c r="I47" s="14">
        <v>78185.279999999999</v>
      </c>
      <c r="J47" s="14">
        <f t="shared" si="1"/>
        <v>567959.03</v>
      </c>
      <c r="K47" s="14">
        <v>489773.75</v>
      </c>
      <c r="L47" s="14">
        <v>0</v>
      </c>
      <c r="M47" s="14">
        <v>78185.279999999999</v>
      </c>
      <c r="N47" s="14">
        <f t="shared" si="2"/>
        <v>567959.03</v>
      </c>
      <c r="O47" s="14">
        <f t="shared" si="3"/>
        <v>1469321.25</v>
      </c>
      <c r="P47" s="14">
        <f t="shared" si="3"/>
        <v>0</v>
      </c>
      <c r="Q47" s="14">
        <f t="shared" si="3"/>
        <v>234555.84</v>
      </c>
      <c r="R47" s="16">
        <f t="shared" si="4"/>
        <v>1703877.09</v>
      </c>
    </row>
    <row r="48" spans="1:18">
      <c r="A48" s="3" t="s">
        <v>102</v>
      </c>
      <c r="B48" s="3" t="s">
        <v>103</v>
      </c>
      <c r="C48" s="14">
        <v>845785.11</v>
      </c>
      <c r="D48" s="14">
        <v>0</v>
      </c>
      <c r="E48" s="14">
        <v>155879.15</v>
      </c>
      <c r="F48" s="14">
        <f t="shared" si="0"/>
        <v>1001664.26</v>
      </c>
      <c r="G48" s="14">
        <v>840346.33</v>
      </c>
      <c r="H48" s="14">
        <v>0</v>
      </c>
      <c r="I48" s="14">
        <v>155879.15</v>
      </c>
      <c r="J48" s="14">
        <f t="shared" si="1"/>
        <v>996225.48</v>
      </c>
      <c r="K48" s="14">
        <v>840346.33</v>
      </c>
      <c r="L48" s="14">
        <v>0</v>
      </c>
      <c r="M48" s="14">
        <v>155879.15</v>
      </c>
      <c r="N48" s="14">
        <f t="shared" si="2"/>
        <v>996225.48</v>
      </c>
      <c r="O48" s="14">
        <f t="shared" si="3"/>
        <v>2526477.77</v>
      </c>
      <c r="P48" s="14">
        <f t="shared" si="3"/>
        <v>0</v>
      </c>
      <c r="Q48" s="14">
        <f t="shared" si="3"/>
        <v>467637.44999999995</v>
      </c>
      <c r="R48" s="16">
        <f t="shared" si="4"/>
        <v>2994115.2199999997</v>
      </c>
    </row>
    <row r="49" spans="1:18">
      <c r="A49" s="3" t="s">
        <v>104</v>
      </c>
      <c r="B49" s="3" t="s">
        <v>105</v>
      </c>
      <c r="C49" s="14">
        <v>907.07</v>
      </c>
      <c r="D49" s="14">
        <v>0</v>
      </c>
      <c r="E49" s="14">
        <v>362287.88</v>
      </c>
      <c r="F49" s="14">
        <f t="shared" si="0"/>
        <v>363194.95</v>
      </c>
      <c r="G49" s="14">
        <v>793.69</v>
      </c>
      <c r="H49" s="14">
        <v>0</v>
      </c>
      <c r="I49" s="14">
        <v>357255.73</v>
      </c>
      <c r="J49" s="14">
        <f t="shared" si="1"/>
        <v>358049.42</v>
      </c>
      <c r="K49" s="14">
        <v>793.69</v>
      </c>
      <c r="L49" s="14">
        <v>0</v>
      </c>
      <c r="M49" s="14">
        <v>357255.73</v>
      </c>
      <c r="N49" s="14">
        <f t="shared" si="2"/>
        <v>358049.42</v>
      </c>
      <c r="O49" s="14">
        <f t="shared" si="3"/>
        <v>2494.4500000000003</v>
      </c>
      <c r="P49" s="14">
        <f t="shared" si="3"/>
        <v>0</v>
      </c>
      <c r="Q49" s="14">
        <f t="shared" si="3"/>
        <v>1076799.3399999999</v>
      </c>
      <c r="R49" s="16">
        <f t="shared" si="4"/>
        <v>1079293.7899999998</v>
      </c>
    </row>
    <row r="50" spans="1:18">
      <c r="A50" s="3" t="s">
        <v>106</v>
      </c>
      <c r="B50" s="3" t="s">
        <v>107</v>
      </c>
      <c r="C50" s="14">
        <v>0</v>
      </c>
      <c r="D50" s="14">
        <v>0</v>
      </c>
      <c r="E50" s="14">
        <v>145422.94</v>
      </c>
      <c r="F50" s="14">
        <f t="shared" si="0"/>
        <v>145422.94</v>
      </c>
      <c r="G50" s="14">
        <v>0</v>
      </c>
      <c r="H50" s="14">
        <v>0</v>
      </c>
      <c r="I50" s="14">
        <v>145422.94</v>
      </c>
      <c r="J50" s="14">
        <f t="shared" si="1"/>
        <v>145422.94</v>
      </c>
      <c r="K50" s="14">
        <v>0</v>
      </c>
      <c r="L50" s="14">
        <v>0</v>
      </c>
      <c r="M50" s="14">
        <v>145422.94</v>
      </c>
      <c r="N50" s="14">
        <f t="shared" si="2"/>
        <v>145422.94</v>
      </c>
      <c r="O50" s="14">
        <f t="shared" si="3"/>
        <v>0</v>
      </c>
      <c r="P50" s="14">
        <f t="shared" si="3"/>
        <v>0</v>
      </c>
      <c r="Q50" s="14">
        <f t="shared" si="3"/>
        <v>436268.82</v>
      </c>
      <c r="R50" s="16">
        <f t="shared" si="4"/>
        <v>436268.82</v>
      </c>
    </row>
    <row r="51" spans="1:18">
      <c r="A51" s="3" t="s">
        <v>108</v>
      </c>
      <c r="B51" s="3" t="s">
        <v>109</v>
      </c>
      <c r="C51" s="14">
        <v>820156.66</v>
      </c>
      <c r="D51" s="14">
        <v>0</v>
      </c>
      <c r="E51" s="14">
        <v>4331.1400000000003</v>
      </c>
      <c r="F51" s="14">
        <f t="shared" si="0"/>
        <v>824487.8</v>
      </c>
      <c r="G51" s="14">
        <v>836628.18</v>
      </c>
      <c r="H51" s="14">
        <v>0</v>
      </c>
      <c r="I51" s="14">
        <v>4109.8</v>
      </c>
      <c r="J51" s="14">
        <f t="shared" si="1"/>
        <v>840737.9800000001</v>
      </c>
      <c r="K51" s="14">
        <v>836628.18</v>
      </c>
      <c r="L51" s="14">
        <v>0</v>
      </c>
      <c r="M51" s="14">
        <v>4109.8</v>
      </c>
      <c r="N51" s="14">
        <f t="shared" si="2"/>
        <v>840737.9800000001</v>
      </c>
      <c r="O51" s="14">
        <f t="shared" si="3"/>
        <v>2493413.02</v>
      </c>
      <c r="P51" s="14">
        <f t="shared" si="3"/>
        <v>0</v>
      </c>
      <c r="Q51" s="14">
        <f t="shared" si="3"/>
        <v>12550.740000000002</v>
      </c>
      <c r="R51" s="16">
        <f t="shared" si="4"/>
        <v>2505963.7600000002</v>
      </c>
    </row>
    <row r="52" spans="1:18">
      <c r="A52" s="3" t="s">
        <v>110</v>
      </c>
      <c r="B52" s="3" t="s">
        <v>111</v>
      </c>
      <c r="C52" s="14">
        <v>106177.91</v>
      </c>
      <c r="D52" s="14">
        <v>0</v>
      </c>
      <c r="E52" s="14">
        <v>0</v>
      </c>
      <c r="F52" s="14">
        <f t="shared" si="0"/>
        <v>106177.91</v>
      </c>
      <c r="G52" s="14">
        <v>108381.57</v>
      </c>
      <c r="H52" s="14">
        <v>0</v>
      </c>
      <c r="I52" s="14">
        <v>0</v>
      </c>
      <c r="J52" s="14">
        <f t="shared" si="1"/>
        <v>108381.57</v>
      </c>
      <c r="K52" s="14">
        <v>108381.57</v>
      </c>
      <c r="L52" s="14">
        <v>0</v>
      </c>
      <c r="M52" s="14">
        <v>0</v>
      </c>
      <c r="N52" s="14">
        <f t="shared" si="2"/>
        <v>108381.57</v>
      </c>
      <c r="O52" s="14">
        <f t="shared" si="3"/>
        <v>322941.05000000005</v>
      </c>
      <c r="P52" s="14">
        <f t="shared" si="3"/>
        <v>0</v>
      </c>
      <c r="Q52" s="14">
        <f t="shared" si="3"/>
        <v>0</v>
      </c>
      <c r="R52" s="16">
        <f t="shared" si="4"/>
        <v>322941.05000000005</v>
      </c>
    </row>
    <row r="53" spans="1:18">
      <c r="A53" s="3" t="s">
        <v>112</v>
      </c>
      <c r="B53" s="3" t="s">
        <v>113</v>
      </c>
      <c r="C53" s="14">
        <v>0</v>
      </c>
      <c r="D53" s="14">
        <v>0</v>
      </c>
      <c r="E53" s="14">
        <v>366634.31</v>
      </c>
      <c r="F53" s="14">
        <f t="shared" si="0"/>
        <v>366634.31</v>
      </c>
      <c r="G53" s="14">
        <v>0</v>
      </c>
      <c r="H53" s="14">
        <v>0</v>
      </c>
      <c r="I53" s="14">
        <v>366634.31</v>
      </c>
      <c r="J53" s="14">
        <f t="shared" si="1"/>
        <v>366634.31</v>
      </c>
      <c r="K53" s="14">
        <v>0</v>
      </c>
      <c r="L53" s="14">
        <v>0</v>
      </c>
      <c r="M53" s="14">
        <v>366634.31</v>
      </c>
      <c r="N53" s="14">
        <f t="shared" si="2"/>
        <v>366634.31</v>
      </c>
      <c r="O53" s="14">
        <f t="shared" si="3"/>
        <v>0</v>
      </c>
      <c r="P53" s="14">
        <f t="shared" si="3"/>
        <v>0</v>
      </c>
      <c r="Q53" s="14">
        <f t="shared" si="3"/>
        <v>1099902.93</v>
      </c>
      <c r="R53" s="16">
        <f t="shared" si="4"/>
        <v>1099902.93</v>
      </c>
    </row>
    <row r="54" spans="1:18">
      <c r="A54" s="3" t="s">
        <v>114</v>
      </c>
      <c r="B54" s="3" t="s">
        <v>115</v>
      </c>
      <c r="C54" s="14">
        <v>140473.16</v>
      </c>
      <c r="D54" s="14">
        <v>0</v>
      </c>
      <c r="E54" s="14">
        <v>26953.919999999998</v>
      </c>
      <c r="F54" s="14">
        <f t="shared" si="0"/>
        <v>167427.08000000002</v>
      </c>
      <c r="G54" s="14">
        <v>138335.74</v>
      </c>
      <c r="H54" s="14">
        <v>0</v>
      </c>
      <c r="I54" s="14">
        <v>26953.919999999998</v>
      </c>
      <c r="J54" s="14">
        <f t="shared" si="1"/>
        <v>165289.65999999997</v>
      </c>
      <c r="K54" s="14">
        <v>138335.74</v>
      </c>
      <c r="L54" s="14">
        <v>0</v>
      </c>
      <c r="M54" s="14">
        <v>26953.919999999998</v>
      </c>
      <c r="N54" s="14">
        <f t="shared" si="2"/>
        <v>165289.65999999997</v>
      </c>
      <c r="O54" s="14">
        <f t="shared" si="3"/>
        <v>417144.64</v>
      </c>
      <c r="P54" s="14">
        <f t="shared" si="3"/>
        <v>0</v>
      </c>
      <c r="Q54" s="14">
        <f t="shared" si="3"/>
        <v>80861.759999999995</v>
      </c>
      <c r="R54" s="16">
        <f t="shared" si="4"/>
        <v>498006.4</v>
      </c>
    </row>
    <row r="55" spans="1:18">
      <c r="A55" s="3" t="s">
        <v>116</v>
      </c>
      <c r="B55" s="3" t="s">
        <v>117</v>
      </c>
      <c r="C55" s="14">
        <v>0</v>
      </c>
      <c r="D55" s="14">
        <v>0</v>
      </c>
      <c r="E55" s="14">
        <v>9310.57</v>
      </c>
      <c r="F55" s="14">
        <f t="shared" si="0"/>
        <v>9310.57</v>
      </c>
      <c r="G55" s="14">
        <v>0</v>
      </c>
      <c r="H55" s="14">
        <v>0</v>
      </c>
      <c r="I55" s="14">
        <v>9092.84</v>
      </c>
      <c r="J55" s="14">
        <f t="shared" si="1"/>
        <v>9092.84</v>
      </c>
      <c r="K55" s="14">
        <v>0</v>
      </c>
      <c r="L55" s="14">
        <v>0</v>
      </c>
      <c r="M55" s="14">
        <v>9092.84</v>
      </c>
      <c r="N55" s="14">
        <f t="shared" si="2"/>
        <v>9092.84</v>
      </c>
      <c r="O55" s="14">
        <f t="shared" si="3"/>
        <v>0</v>
      </c>
      <c r="P55" s="14">
        <f t="shared" si="3"/>
        <v>0</v>
      </c>
      <c r="Q55" s="14">
        <f t="shared" si="3"/>
        <v>27496.25</v>
      </c>
      <c r="R55" s="16">
        <f t="shared" si="4"/>
        <v>27496.25</v>
      </c>
    </row>
    <row r="56" spans="1:18">
      <c r="A56" s="3" t="s">
        <v>118</v>
      </c>
      <c r="B56" s="3" t="s">
        <v>119</v>
      </c>
      <c r="C56" s="14">
        <v>0</v>
      </c>
      <c r="D56" s="14">
        <v>0</v>
      </c>
      <c r="E56" s="14">
        <v>50601.68</v>
      </c>
      <c r="F56" s="14">
        <f t="shared" si="0"/>
        <v>50601.68</v>
      </c>
      <c r="G56" s="14">
        <v>0</v>
      </c>
      <c r="H56" s="14">
        <v>0</v>
      </c>
      <c r="I56" s="14">
        <v>49681.22</v>
      </c>
      <c r="J56" s="14">
        <f t="shared" si="1"/>
        <v>49681.22</v>
      </c>
      <c r="K56" s="14">
        <v>0</v>
      </c>
      <c r="L56" s="14">
        <v>0</v>
      </c>
      <c r="M56" s="14">
        <v>49681.22</v>
      </c>
      <c r="N56" s="14">
        <f t="shared" si="2"/>
        <v>49681.22</v>
      </c>
      <c r="O56" s="14">
        <f t="shared" si="3"/>
        <v>0</v>
      </c>
      <c r="P56" s="14">
        <f t="shared" si="3"/>
        <v>0</v>
      </c>
      <c r="Q56" s="14">
        <f t="shared" si="3"/>
        <v>149964.12</v>
      </c>
      <c r="R56" s="16">
        <f t="shared" si="4"/>
        <v>149964.12</v>
      </c>
    </row>
    <row r="57" spans="1:18">
      <c r="A57" s="3" t="s">
        <v>120</v>
      </c>
      <c r="B57" s="3" t="s">
        <v>121</v>
      </c>
      <c r="C57" s="14">
        <v>591223.97</v>
      </c>
      <c r="D57" s="14">
        <v>0</v>
      </c>
      <c r="E57" s="14">
        <v>179272.72</v>
      </c>
      <c r="F57" s="14">
        <f t="shared" si="0"/>
        <v>770496.69</v>
      </c>
      <c r="G57" s="14">
        <v>595677.89</v>
      </c>
      <c r="H57" s="14">
        <v>0</v>
      </c>
      <c r="I57" s="14">
        <v>179272.72</v>
      </c>
      <c r="J57" s="14">
        <f t="shared" si="1"/>
        <v>774950.61</v>
      </c>
      <c r="K57" s="14">
        <v>595677.89</v>
      </c>
      <c r="L57" s="14">
        <v>0</v>
      </c>
      <c r="M57" s="14">
        <v>179272.72</v>
      </c>
      <c r="N57" s="14">
        <f t="shared" si="2"/>
        <v>774950.61</v>
      </c>
      <c r="O57" s="14">
        <f t="shared" si="3"/>
        <v>1782579.75</v>
      </c>
      <c r="P57" s="14">
        <f t="shared" si="3"/>
        <v>0</v>
      </c>
      <c r="Q57" s="14">
        <f t="shared" si="3"/>
        <v>537818.16</v>
      </c>
      <c r="R57" s="16">
        <f t="shared" si="4"/>
        <v>2320397.91</v>
      </c>
    </row>
    <row r="58" spans="1:18">
      <c r="A58" s="3" t="s">
        <v>122</v>
      </c>
      <c r="B58" s="3" t="s">
        <v>123</v>
      </c>
      <c r="C58" s="14">
        <v>3001774.27</v>
      </c>
      <c r="D58" s="14">
        <v>33807</v>
      </c>
      <c r="E58" s="14">
        <v>126726.33</v>
      </c>
      <c r="F58" s="14">
        <f t="shared" si="0"/>
        <v>3162307.6</v>
      </c>
      <c r="G58" s="14">
        <v>2953710.8</v>
      </c>
      <c r="H58" s="14">
        <v>35780.67</v>
      </c>
      <c r="I58" s="14">
        <v>125921.93</v>
      </c>
      <c r="J58" s="14">
        <f t="shared" si="1"/>
        <v>3115413.4</v>
      </c>
      <c r="K58" s="14">
        <v>2953710.8</v>
      </c>
      <c r="L58" s="14">
        <v>35780.67</v>
      </c>
      <c r="M58" s="14">
        <v>125921.93</v>
      </c>
      <c r="N58" s="14">
        <f t="shared" si="2"/>
        <v>3115413.4</v>
      </c>
      <c r="O58" s="14">
        <f t="shared" si="3"/>
        <v>8909195.870000001</v>
      </c>
      <c r="P58" s="14">
        <f t="shared" si="3"/>
        <v>105368.34</v>
      </c>
      <c r="Q58" s="14">
        <f t="shared" si="3"/>
        <v>378570.19</v>
      </c>
      <c r="R58" s="16">
        <f t="shared" si="4"/>
        <v>9393134.4000000004</v>
      </c>
    </row>
    <row r="59" spans="1:18">
      <c r="A59" s="3" t="s">
        <v>124</v>
      </c>
      <c r="B59" s="3" t="s">
        <v>125</v>
      </c>
      <c r="C59" s="14">
        <v>0</v>
      </c>
      <c r="D59" s="14">
        <v>0</v>
      </c>
      <c r="E59" s="14">
        <v>242720.07</v>
      </c>
      <c r="F59" s="14">
        <f t="shared" si="0"/>
        <v>242720.07</v>
      </c>
      <c r="G59" s="14">
        <v>0</v>
      </c>
      <c r="H59" s="14">
        <v>0</v>
      </c>
      <c r="I59" s="14">
        <v>240510.44</v>
      </c>
      <c r="J59" s="14">
        <f t="shared" si="1"/>
        <v>240510.44</v>
      </c>
      <c r="K59" s="14">
        <v>0</v>
      </c>
      <c r="L59" s="14">
        <v>0</v>
      </c>
      <c r="M59" s="14">
        <v>240510.44</v>
      </c>
      <c r="N59" s="14">
        <f t="shared" si="2"/>
        <v>240510.44</v>
      </c>
      <c r="O59" s="14">
        <f t="shared" si="3"/>
        <v>0</v>
      </c>
      <c r="P59" s="14">
        <f t="shared" si="3"/>
        <v>0</v>
      </c>
      <c r="Q59" s="14">
        <f t="shared" si="3"/>
        <v>723740.95</v>
      </c>
      <c r="R59" s="16">
        <f t="shared" si="4"/>
        <v>723740.95</v>
      </c>
    </row>
    <row r="60" spans="1:18">
      <c r="A60" s="3" t="s">
        <v>126</v>
      </c>
      <c r="B60" s="3" t="s">
        <v>127</v>
      </c>
      <c r="C60" s="14">
        <v>0</v>
      </c>
      <c r="D60" s="14">
        <v>0</v>
      </c>
      <c r="E60" s="14">
        <v>322425.62</v>
      </c>
      <c r="F60" s="14">
        <f t="shared" si="0"/>
        <v>322425.62</v>
      </c>
      <c r="G60" s="14">
        <v>0</v>
      </c>
      <c r="H60" s="14">
        <v>0</v>
      </c>
      <c r="I60" s="14">
        <v>318280.65999999997</v>
      </c>
      <c r="J60" s="14">
        <f t="shared" si="1"/>
        <v>318280.65999999997</v>
      </c>
      <c r="K60" s="14">
        <v>0</v>
      </c>
      <c r="L60" s="14">
        <v>0</v>
      </c>
      <c r="M60" s="14">
        <v>318280.65999999997</v>
      </c>
      <c r="N60" s="14">
        <f t="shared" si="2"/>
        <v>318280.65999999997</v>
      </c>
      <c r="O60" s="14">
        <f t="shared" si="3"/>
        <v>0</v>
      </c>
      <c r="P60" s="14">
        <f t="shared" si="3"/>
        <v>0</v>
      </c>
      <c r="Q60" s="14">
        <f t="shared" si="3"/>
        <v>958986.94</v>
      </c>
      <c r="R60" s="16">
        <f t="shared" si="4"/>
        <v>958986.94</v>
      </c>
    </row>
    <row r="61" spans="1:18">
      <c r="A61" s="3" t="s">
        <v>128</v>
      </c>
      <c r="B61" s="3" t="s">
        <v>129</v>
      </c>
      <c r="C61" s="14">
        <v>0</v>
      </c>
      <c r="D61" s="14">
        <v>0</v>
      </c>
      <c r="E61" s="14">
        <v>81611.25</v>
      </c>
      <c r="F61" s="14">
        <f t="shared" si="0"/>
        <v>81611.25</v>
      </c>
      <c r="G61" s="14">
        <v>0</v>
      </c>
      <c r="H61" s="14">
        <v>0</v>
      </c>
      <c r="I61" s="14">
        <v>77793.33</v>
      </c>
      <c r="J61" s="14">
        <f t="shared" si="1"/>
        <v>77793.33</v>
      </c>
      <c r="K61" s="14">
        <v>0</v>
      </c>
      <c r="L61" s="14">
        <v>0</v>
      </c>
      <c r="M61" s="14">
        <v>77793.33</v>
      </c>
      <c r="N61" s="14">
        <f t="shared" si="2"/>
        <v>77793.33</v>
      </c>
      <c r="O61" s="14">
        <f t="shared" si="3"/>
        <v>0</v>
      </c>
      <c r="P61" s="14">
        <f t="shared" si="3"/>
        <v>0</v>
      </c>
      <c r="Q61" s="14">
        <f t="shared" si="3"/>
        <v>237197.91000000003</v>
      </c>
      <c r="R61" s="16">
        <f t="shared" si="4"/>
        <v>237197.91000000003</v>
      </c>
    </row>
    <row r="62" spans="1:18">
      <c r="A62" s="3" t="s">
        <v>130</v>
      </c>
      <c r="B62" s="3" t="s">
        <v>131</v>
      </c>
      <c r="C62" s="14">
        <v>0</v>
      </c>
      <c r="D62" s="14">
        <v>0</v>
      </c>
      <c r="E62" s="14">
        <v>35109.94</v>
      </c>
      <c r="F62" s="14">
        <f t="shared" si="0"/>
        <v>35109.94</v>
      </c>
      <c r="G62" s="14">
        <v>0</v>
      </c>
      <c r="H62" s="14">
        <v>0</v>
      </c>
      <c r="I62" s="14">
        <v>38387.39</v>
      </c>
      <c r="J62" s="14">
        <f t="shared" si="1"/>
        <v>38387.39</v>
      </c>
      <c r="K62" s="14">
        <v>0</v>
      </c>
      <c r="L62" s="14">
        <v>0</v>
      </c>
      <c r="M62" s="14">
        <v>38387.39</v>
      </c>
      <c r="N62" s="14">
        <f t="shared" si="2"/>
        <v>38387.39</v>
      </c>
      <c r="O62" s="14">
        <f t="shared" si="3"/>
        <v>0</v>
      </c>
      <c r="P62" s="14">
        <f t="shared" si="3"/>
        <v>0</v>
      </c>
      <c r="Q62" s="14">
        <f t="shared" si="3"/>
        <v>111884.72</v>
      </c>
      <c r="R62" s="16">
        <f t="shared" si="4"/>
        <v>111884.72</v>
      </c>
    </row>
    <row r="63" spans="1:18">
      <c r="A63" s="3" t="s">
        <v>132</v>
      </c>
      <c r="B63" s="3" t="s">
        <v>133</v>
      </c>
      <c r="C63" s="14">
        <v>288925.84000000003</v>
      </c>
      <c r="D63" s="14">
        <v>0</v>
      </c>
      <c r="E63" s="14">
        <v>3172.02</v>
      </c>
      <c r="F63" s="14">
        <f t="shared" si="0"/>
        <v>292097.86000000004</v>
      </c>
      <c r="G63" s="14">
        <v>298191.59000000003</v>
      </c>
      <c r="H63" s="14">
        <v>0</v>
      </c>
      <c r="I63" s="14">
        <v>2979.02</v>
      </c>
      <c r="J63" s="14">
        <f t="shared" si="1"/>
        <v>301170.61000000004</v>
      </c>
      <c r="K63" s="14">
        <v>298191.59000000003</v>
      </c>
      <c r="L63" s="14">
        <v>0</v>
      </c>
      <c r="M63" s="14">
        <v>2979.02</v>
      </c>
      <c r="N63" s="14">
        <f t="shared" si="2"/>
        <v>301170.61000000004</v>
      </c>
      <c r="O63" s="14">
        <f t="shared" si="3"/>
        <v>885309.02</v>
      </c>
      <c r="P63" s="14">
        <f t="shared" si="3"/>
        <v>0</v>
      </c>
      <c r="Q63" s="14">
        <f t="shared" si="3"/>
        <v>9130.06</v>
      </c>
      <c r="R63" s="16">
        <f t="shared" si="4"/>
        <v>894439.08000000007</v>
      </c>
    </row>
    <row r="64" spans="1:18">
      <c r="A64" s="3" t="s">
        <v>134</v>
      </c>
      <c r="B64" s="3" t="s">
        <v>135</v>
      </c>
      <c r="C64" s="14">
        <v>0</v>
      </c>
      <c r="D64" s="14">
        <v>0</v>
      </c>
      <c r="E64" s="14">
        <v>20100.16</v>
      </c>
      <c r="F64" s="14">
        <f t="shared" si="0"/>
        <v>20100.16</v>
      </c>
      <c r="G64" s="14">
        <v>0</v>
      </c>
      <c r="H64" s="14">
        <v>0</v>
      </c>
      <c r="I64" s="14">
        <v>20100.16</v>
      </c>
      <c r="J64" s="14">
        <f t="shared" si="1"/>
        <v>20100.16</v>
      </c>
      <c r="K64" s="14">
        <v>0</v>
      </c>
      <c r="L64" s="14">
        <v>0</v>
      </c>
      <c r="M64" s="14">
        <v>20100.16</v>
      </c>
      <c r="N64" s="14">
        <f t="shared" si="2"/>
        <v>20100.16</v>
      </c>
      <c r="O64" s="14">
        <f t="shared" si="3"/>
        <v>0</v>
      </c>
      <c r="P64" s="14">
        <f t="shared" si="3"/>
        <v>0</v>
      </c>
      <c r="Q64" s="14">
        <f t="shared" si="3"/>
        <v>60300.479999999996</v>
      </c>
      <c r="R64" s="16">
        <f t="shared" si="4"/>
        <v>60300.479999999996</v>
      </c>
    </row>
    <row r="65" spans="1:18">
      <c r="A65" s="3" t="s">
        <v>136</v>
      </c>
      <c r="B65" s="3" t="s">
        <v>137</v>
      </c>
      <c r="C65" s="14">
        <v>118304.19</v>
      </c>
      <c r="D65" s="14">
        <v>0</v>
      </c>
      <c r="E65" s="14">
        <v>2944.72</v>
      </c>
      <c r="F65" s="14">
        <f t="shared" si="0"/>
        <v>121248.91</v>
      </c>
      <c r="G65" s="14">
        <v>111878.73</v>
      </c>
      <c r="H65" s="14">
        <v>0</v>
      </c>
      <c r="I65" s="14">
        <v>2944.72</v>
      </c>
      <c r="J65" s="14">
        <f t="shared" si="1"/>
        <v>114823.45</v>
      </c>
      <c r="K65" s="14">
        <v>111878.73</v>
      </c>
      <c r="L65" s="14">
        <v>0</v>
      </c>
      <c r="M65" s="14">
        <v>2944.72</v>
      </c>
      <c r="N65" s="14">
        <f t="shared" si="2"/>
        <v>114823.45</v>
      </c>
      <c r="O65" s="14">
        <f t="shared" si="3"/>
        <v>342061.64999999997</v>
      </c>
      <c r="P65" s="14">
        <f t="shared" si="3"/>
        <v>0</v>
      </c>
      <c r="Q65" s="14">
        <f t="shared" si="3"/>
        <v>8834.16</v>
      </c>
      <c r="R65" s="16">
        <f t="shared" si="4"/>
        <v>350895.80999999994</v>
      </c>
    </row>
    <row r="66" spans="1:18">
      <c r="A66" s="3" t="s">
        <v>138</v>
      </c>
      <c r="B66" s="3" t="s">
        <v>139</v>
      </c>
      <c r="C66" s="14">
        <v>0</v>
      </c>
      <c r="D66" s="14">
        <v>0</v>
      </c>
      <c r="E66" s="14">
        <v>0</v>
      </c>
      <c r="F66" s="14">
        <f t="shared" si="0"/>
        <v>0</v>
      </c>
      <c r="G66" s="14">
        <v>0</v>
      </c>
      <c r="H66" s="14">
        <v>0</v>
      </c>
      <c r="I66" s="14">
        <v>0</v>
      </c>
      <c r="J66" s="14">
        <f t="shared" si="1"/>
        <v>0</v>
      </c>
      <c r="K66" s="14">
        <v>0</v>
      </c>
      <c r="L66" s="14">
        <v>0</v>
      </c>
      <c r="M66" s="14">
        <v>0</v>
      </c>
      <c r="N66" s="14">
        <f t="shared" si="2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6">
        <f t="shared" si="4"/>
        <v>0</v>
      </c>
    </row>
    <row r="67" spans="1:18">
      <c r="A67" s="3" t="s">
        <v>140</v>
      </c>
      <c r="B67" s="3" t="s">
        <v>141</v>
      </c>
      <c r="C67" s="14">
        <v>0</v>
      </c>
      <c r="D67" s="14">
        <v>0</v>
      </c>
      <c r="E67" s="14">
        <v>170684.57</v>
      </c>
      <c r="F67" s="14">
        <f t="shared" si="0"/>
        <v>170684.57</v>
      </c>
      <c r="G67" s="14">
        <v>0</v>
      </c>
      <c r="H67" s="14">
        <v>0</v>
      </c>
      <c r="I67" s="14">
        <v>170684.57</v>
      </c>
      <c r="J67" s="14">
        <f t="shared" si="1"/>
        <v>170684.57</v>
      </c>
      <c r="K67" s="14">
        <v>0</v>
      </c>
      <c r="L67" s="14">
        <v>0</v>
      </c>
      <c r="M67" s="14">
        <v>170684.57</v>
      </c>
      <c r="N67" s="14">
        <f t="shared" si="2"/>
        <v>170684.57</v>
      </c>
      <c r="O67" s="14">
        <f t="shared" si="3"/>
        <v>0</v>
      </c>
      <c r="P67" s="14">
        <f t="shared" si="3"/>
        <v>0</v>
      </c>
      <c r="Q67" s="14">
        <f t="shared" si="3"/>
        <v>512053.71</v>
      </c>
      <c r="R67" s="16">
        <f t="shared" si="4"/>
        <v>512053.71</v>
      </c>
    </row>
    <row r="68" spans="1:18">
      <c r="A68" s="3" t="s">
        <v>142</v>
      </c>
      <c r="B68" s="3" t="s">
        <v>143</v>
      </c>
      <c r="C68" s="14">
        <v>853925.03</v>
      </c>
      <c r="D68" s="14">
        <v>119860.83</v>
      </c>
      <c r="E68" s="14">
        <v>106490.05</v>
      </c>
      <c r="F68" s="14">
        <f t="shared" ref="F68:F93" si="5">+C68+D68+E68</f>
        <v>1080275.9099999999</v>
      </c>
      <c r="G68" s="14">
        <v>823989.76000000001</v>
      </c>
      <c r="H68" s="14">
        <v>114016.09</v>
      </c>
      <c r="I68" s="14">
        <v>106490.05</v>
      </c>
      <c r="J68" s="14">
        <f t="shared" ref="J68:J93" si="6">+G68+H68+I68</f>
        <v>1044495.9</v>
      </c>
      <c r="K68" s="14">
        <v>823989.76000000001</v>
      </c>
      <c r="L68" s="14">
        <v>114016.09</v>
      </c>
      <c r="M68" s="14">
        <v>106490.05</v>
      </c>
      <c r="N68" s="14">
        <f t="shared" ref="N68:N93" si="7">+K68+L68+M68</f>
        <v>1044495.9</v>
      </c>
      <c r="O68" s="14">
        <f t="shared" ref="O68:Q93" si="8">+C68+G68+K68</f>
        <v>2501904.5499999998</v>
      </c>
      <c r="P68" s="14">
        <f t="shared" si="8"/>
        <v>347893.01</v>
      </c>
      <c r="Q68" s="14">
        <f t="shared" si="8"/>
        <v>319470.15000000002</v>
      </c>
      <c r="R68" s="16">
        <f t="shared" ref="R68:R93" si="9">+O68+P68+Q68</f>
        <v>3169267.7099999995</v>
      </c>
    </row>
    <row r="69" spans="1:18">
      <c r="A69" s="3" t="s">
        <v>144</v>
      </c>
      <c r="B69" s="3" t="s">
        <v>145</v>
      </c>
      <c r="C69" s="14">
        <v>2478839.96</v>
      </c>
      <c r="D69" s="14">
        <v>288312.82</v>
      </c>
      <c r="E69" s="14">
        <v>148467.62</v>
      </c>
      <c r="F69" s="14">
        <f t="shared" si="5"/>
        <v>2915620.4</v>
      </c>
      <c r="G69" s="14">
        <v>2435191.39</v>
      </c>
      <c r="H69" s="14">
        <v>286326.07</v>
      </c>
      <c r="I69" s="14">
        <v>148467.62</v>
      </c>
      <c r="J69" s="14">
        <f t="shared" si="6"/>
        <v>2869985.08</v>
      </c>
      <c r="K69" s="14">
        <v>2435191.39</v>
      </c>
      <c r="L69" s="14">
        <v>286326.07</v>
      </c>
      <c r="M69" s="14">
        <v>148467.62</v>
      </c>
      <c r="N69" s="14">
        <f t="shared" si="7"/>
        <v>2869985.08</v>
      </c>
      <c r="O69" s="14">
        <f t="shared" si="8"/>
        <v>7349222.7400000002</v>
      </c>
      <c r="P69" s="14">
        <f t="shared" si="8"/>
        <v>860964.96</v>
      </c>
      <c r="Q69" s="14">
        <f t="shared" si="8"/>
        <v>445402.86</v>
      </c>
      <c r="R69" s="16">
        <f t="shared" si="9"/>
        <v>8655590.5600000005</v>
      </c>
    </row>
    <row r="70" spans="1:18">
      <c r="A70" s="3" t="s">
        <v>146</v>
      </c>
      <c r="B70" s="3" t="s">
        <v>147</v>
      </c>
      <c r="C70" s="14">
        <v>0</v>
      </c>
      <c r="D70" s="14">
        <v>176057.82</v>
      </c>
      <c r="E70" s="14">
        <v>0</v>
      </c>
      <c r="F70" s="14">
        <f t="shared" si="5"/>
        <v>176057.82</v>
      </c>
      <c r="G70" s="14">
        <v>0</v>
      </c>
      <c r="H70" s="14">
        <v>176057.82</v>
      </c>
      <c r="I70" s="14">
        <v>0</v>
      </c>
      <c r="J70" s="14">
        <f t="shared" si="6"/>
        <v>176057.82</v>
      </c>
      <c r="K70" s="14">
        <v>0</v>
      </c>
      <c r="L70" s="14">
        <v>176057.82</v>
      </c>
      <c r="M70" s="14">
        <v>0</v>
      </c>
      <c r="N70" s="14">
        <f t="shared" si="7"/>
        <v>176057.82</v>
      </c>
      <c r="O70" s="14">
        <f t="shared" si="8"/>
        <v>0</v>
      </c>
      <c r="P70" s="14">
        <f t="shared" si="8"/>
        <v>528173.46</v>
      </c>
      <c r="Q70" s="14">
        <f t="shared" si="8"/>
        <v>0</v>
      </c>
      <c r="R70" s="16">
        <f t="shared" si="9"/>
        <v>528173.46</v>
      </c>
    </row>
    <row r="71" spans="1:18">
      <c r="A71" s="3" t="s">
        <v>148</v>
      </c>
      <c r="B71" s="3" t="s">
        <v>149</v>
      </c>
      <c r="C71" s="14">
        <v>385818.75</v>
      </c>
      <c r="D71" s="14">
        <v>3625.24</v>
      </c>
      <c r="E71" s="14">
        <v>77590.649999999994</v>
      </c>
      <c r="F71" s="14">
        <f t="shared" si="5"/>
        <v>467034.64</v>
      </c>
      <c r="G71" s="14">
        <v>397076.58</v>
      </c>
      <c r="H71" s="14">
        <v>3381.57</v>
      </c>
      <c r="I71" s="14">
        <v>77590.649999999994</v>
      </c>
      <c r="J71" s="14">
        <f t="shared" si="6"/>
        <v>478048.80000000005</v>
      </c>
      <c r="K71" s="14">
        <v>397076.58</v>
      </c>
      <c r="L71" s="14">
        <v>3381.57</v>
      </c>
      <c r="M71" s="14">
        <v>77590.649999999994</v>
      </c>
      <c r="N71" s="14">
        <f t="shared" si="7"/>
        <v>478048.80000000005</v>
      </c>
      <c r="O71" s="14">
        <f t="shared" si="8"/>
        <v>1179971.9100000001</v>
      </c>
      <c r="P71" s="14">
        <f t="shared" si="8"/>
        <v>10388.379999999999</v>
      </c>
      <c r="Q71" s="14">
        <f t="shared" si="8"/>
        <v>232771.94999999998</v>
      </c>
      <c r="R71" s="16">
        <f t="shared" si="9"/>
        <v>1423132.24</v>
      </c>
    </row>
    <row r="72" spans="1:18">
      <c r="A72" s="3" t="s">
        <v>150</v>
      </c>
      <c r="B72" s="3" t="s">
        <v>151</v>
      </c>
      <c r="C72" s="14">
        <v>0</v>
      </c>
      <c r="D72" s="14">
        <v>0</v>
      </c>
      <c r="E72" s="14">
        <v>0</v>
      </c>
      <c r="F72" s="14">
        <f t="shared" si="5"/>
        <v>0</v>
      </c>
      <c r="G72" s="14">
        <v>0</v>
      </c>
      <c r="H72" s="14">
        <v>0</v>
      </c>
      <c r="I72" s="14">
        <v>0</v>
      </c>
      <c r="J72" s="14">
        <f t="shared" si="6"/>
        <v>0</v>
      </c>
      <c r="K72" s="14">
        <v>0</v>
      </c>
      <c r="L72" s="14">
        <v>0</v>
      </c>
      <c r="M72" s="14">
        <v>0</v>
      </c>
      <c r="N72" s="14">
        <f t="shared" si="7"/>
        <v>0</v>
      </c>
      <c r="O72" s="14">
        <f t="shared" si="8"/>
        <v>0</v>
      </c>
      <c r="P72" s="14">
        <f t="shared" si="8"/>
        <v>0</v>
      </c>
      <c r="Q72" s="14">
        <f t="shared" si="8"/>
        <v>0</v>
      </c>
      <c r="R72" s="16">
        <f t="shared" si="9"/>
        <v>0</v>
      </c>
    </row>
    <row r="73" spans="1:18">
      <c r="A73" s="3" t="s">
        <v>152</v>
      </c>
      <c r="B73" s="3" t="s">
        <v>153</v>
      </c>
      <c r="C73" s="14">
        <v>17188.669999999998</v>
      </c>
      <c r="D73" s="14">
        <v>0</v>
      </c>
      <c r="E73" s="14">
        <v>23367.21</v>
      </c>
      <c r="F73" s="14">
        <f t="shared" si="5"/>
        <v>40555.879999999997</v>
      </c>
      <c r="G73" s="14">
        <v>16590.259999999998</v>
      </c>
      <c r="H73" s="14">
        <v>0</v>
      </c>
      <c r="I73" s="14">
        <v>22498.91</v>
      </c>
      <c r="J73" s="14">
        <f t="shared" si="6"/>
        <v>39089.17</v>
      </c>
      <c r="K73" s="14">
        <v>16590.259999999998</v>
      </c>
      <c r="L73" s="14">
        <v>0</v>
      </c>
      <c r="M73" s="14">
        <v>22498.91</v>
      </c>
      <c r="N73" s="14">
        <f t="shared" si="7"/>
        <v>39089.17</v>
      </c>
      <c r="O73" s="14">
        <f t="shared" si="8"/>
        <v>50369.189999999988</v>
      </c>
      <c r="P73" s="14">
        <f t="shared" si="8"/>
        <v>0</v>
      </c>
      <c r="Q73" s="14">
        <f t="shared" si="8"/>
        <v>68365.03</v>
      </c>
      <c r="R73" s="16">
        <f t="shared" si="9"/>
        <v>118734.21999999999</v>
      </c>
    </row>
    <row r="74" spans="1:18">
      <c r="A74" s="3" t="s">
        <v>154</v>
      </c>
      <c r="B74" s="3" t="s">
        <v>155</v>
      </c>
      <c r="C74" s="14">
        <v>47522.85</v>
      </c>
      <c r="D74" s="14">
        <v>0</v>
      </c>
      <c r="E74" s="14">
        <v>36745.089999999997</v>
      </c>
      <c r="F74" s="14">
        <f t="shared" si="5"/>
        <v>84267.94</v>
      </c>
      <c r="G74" s="14">
        <v>46418.17</v>
      </c>
      <c r="H74" s="14">
        <v>0</v>
      </c>
      <c r="I74" s="14">
        <v>35758.36</v>
      </c>
      <c r="J74" s="14">
        <f t="shared" si="6"/>
        <v>82176.53</v>
      </c>
      <c r="K74" s="14">
        <v>46418.17</v>
      </c>
      <c r="L74" s="14">
        <v>0</v>
      </c>
      <c r="M74" s="14">
        <v>35758.36</v>
      </c>
      <c r="N74" s="14">
        <f t="shared" si="7"/>
        <v>82176.53</v>
      </c>
      <c r="O74" s="14">
        <f t="shared" si="8"/>
        <v>140359.19</v>
      </c>
      <c r="P74" s="14">
        <f t="shared" si="8"/>
        <v>0</v>
      </c>
      <c r="Q74" s="14">
        <f t="shared" si="8"/>
        <v>108261.81</v>
      </c>
      <c r="R74" s="16">
        <f t="shared" si="9"/>
        <v>248621</v>
      </c>
    </row>
    <row r="75" spans="1:18">
      <c r="A75" s="3" t="s">
        <v>156</v>
      </c>
      <c r="B75" s="3" t="s">
        <v>157</v>
      </c>
      <c r="C75" s="14">
        <v>0</v>
      </c>
      <c r="D75" s="14">
        <v>0</v>
      </c>
      <c r="E75" s="14">
        <v>143841</v>
      </c>
      <c r="F75" s="14">
        <f t="shared" si="5"/>
        <v>143841</v>
      </c>
      <c r="G75" s="14">
        <v>0</v>
      </c>
      <c r="H75" s="14">
        <v>0</v>
      </c>
      <c r="I75" s="14">
        <v>141844.99</v>
      </c>
      <c r="J75" s="14">
        <f t="shared" si="6"/>
        <v>141844.99</v>
      </c>
      <c r="K75" s="14">
        <v>0</v>
      </c>
      <c r="L75" s="14">
        <v>0</v>
      </c>
      <c r="M75" s="14">
        <v>141844.99</v>
      </c>
      <c r="N75" s="14">
        <f t="shared" si="7"/>
        <v>141844.99</v>
      </c>
      <c r="O75" s="14">
        <f t="shared" si="8"/>
        <v>0</v>
      </c>
      <c r="P75" s="14">
        <f t="shared" si="8"/>
        <v>0</v>
      </c>
      <c r="Q75" s="14">
        <f t="shared" si="8"/>
        <v>427530.98</v>
      </c>
      <c r="R75" s="16">
        <f t="shared" si="9"/>
        <v>427530.98</v>
      </c>
    </row>
    <row r="76" spans="1:18">
      <c r="A76" s="3" t="s">
        <v>158</v>
      </c>
      <c r="B76" s="3" t="s">
        <v>159</v>
      </c>
      <c r="C76" s="14">
        <v>0</v>
      </c>
      <c r="D76" s="14">
        <v>0</v>
      </c>
      <c r="E76" s="14">
        <v>284482.23</v>
      </c>
      <c r="F76" s="14">
        <f t="shared" si="5"/>
        <v>284482.23</v>
      </c>
      <c r="G76" s="14">
        <v>0</v>
      </c>
      <c r="H76" s="14">
        <v>0</v>
      </c>
      <c r="I76" s="14">
        <v>284482.23</v>
      </c>
      <c r="J76" s="14">
        <f t="shared" si="6"/>
        <v>284482.23</v>
      </c>
      <c r="K76" s="14">
        <v>0</v>
      </c>
      <c r="L76" s="14">
        <v>0</v>
      </c>
      <c r="M76" s="14">
        <v>284482.23</v>
      </c>
      <c r="N76" s="14">
        <f t="shared" si="7"/>
        <v>284482.23</v>
      </c>
      <c r="O76" s="14">
        <f t="shared" si="8"/>
        <v>0</v>
      </c>
      <c r="P76" s="14">
        <f t="shared" si="8"/>
        <v>0</v>
      </c>
      <c r="Q76" s="14">
        <f t="shared" si="8"/>
        <v>853446.69</v>
      </c>
      <c r="R76" s="16">
        <f t="shared" si="9"/>
        <v>853446.69</v>
      </c>
    </row>
    <row r="77" spans="1:18">
      <c r="A77" s="3" t="s">
        <v>160</v>
      </c>
      <c r="B77" s="3" t="s">
        <v>161</v>
      </c>
      <c r="C77" s="14">
        <v>0</v>
      </c>
      <c r="D77" s="14">
        <v>0</v>
      </c>
      <c r="E77" s="14">
        <v>121550.34</v>
      </c>
      <c r="F77" s="14">
        <f t="shared" si="5"/>
        <v>121550.34</v>
      </c>
      <c r="G77" s="14">
        <v>0</v>
      </c>
      <c r="H77" s="14">
        <v>0</v>
      </c>
      <c r="I77" s="14">
        <v>121550.34</v>
      </c>
      <c r="J77" s="14">
        <f t="shared" si="6"/>
        <v>121550.34</v>
      </c>
      <c r="K77" s="14">
        <v>0</v>
      </c>
      <c r="L77" s="14">
        <v>0</v>
      </c>
      <c r="M77" s="14">
        <v>121550.34</v>
      </c>
      <c r="N77" s="14">
        <f t="shared" si="7"/>
        <v>121550.34</v>
      </c>
      <c r="O77" s="14">
        <f t="shared" si="8"/>
        <v>0</v>
      </c>
      <c r="P77" s="14">
        <f t="shared" si="8"/>
        <v>0</v>
      </c>
      <c r="Q77" s="14">
        <f t="shared" si="8"/>
        <v>364651.02</v>
      </c>
      <c r="R77" s="16">
        <f t="shared" si="9"/>
        <v>364651.02</v>
      </c>
    </row>
    <row r="78" spans="1:18">
      <c r="A78" s="3" t="s">
        <v>162</v>
      </c>
      <c r="B78" s="3" t="s">
        <v>163</v>
      </c>
      <c r="C78" s="14">
        <v>0</v>
      </c>
      <c r="D78" s="14">
        <v>0</v>
      </c>
      <c r="E78" s="14">
        <v>73748.509999999995</v>
      </c>
      <c r="F78" s="14">
        <f t="shared" si="5"/>
        <v>73748.509999999995</v>
      </c>
      <c r="G78" s="14">
        <v>0</v>
      </c>
      <c r="H78" s="14">
        <v>0</v>
      </c>
      <c r="I78" s="14">
        <v>73748.509999999995</v>
      </c>
      <c r="J78" s="14">
        <f t="shared" si="6"/>
        <v>73748.509999999995</v>
      </c>
      <c r="K78" s="14">
        <v>0</v>
      </c>
      <c r="L78" s="14">
        <v>0</v>
      </c>
      <c r="M78" s="14">
        <v>73748.509999999995</v>
      </c>
      <c r="N78" s="14">
        <f t="shared" si="7"/>
        <v>73748.509999999995</v>
      </c>
      <c r="O78" s="14">
        <f t="shared" si="8"/>
        <v>0</v>
      </c>
      <c r="P78" s="14">
        <f t="shared" si="8"/>
        <v>0</v>
      </c>
      <c r="Q78" s="14">
        <f t="shared" si="8"/>
        <v>221245.52999999997</v>
      </c>
      <c r="R78" s="16">
        <f t="shared" si="9"/>
        <v>221245.52999999997</v>
      </c>
    </row>
    <row r="79" spans="1:18">
      <c r="A79" s="3" t="s">
        <v>164</v>
      </c>
      <c r="B79" s="3" t="s">
        <v>165</v>
      </c>
      <c r="C79" s="14">
        <v>0</v>
      </c>
      <c r="D79" s="14">
        <v>0</v>
      </c>
      <c r="E79" s="14">
        <v>139142.51999999999</v>
      </c>
      <c r="F79" s="14">
        <f t="shared" si="5"/>
        <v>139142.51999999999</v>
      </c>
      <c r="G79" s="14">
        <v>0</v>
      </c>
      <c r="H79" s="14">
        <v>0</v>
      </c>
      <c r="I79" s="14">
        <v>139142.51999999999</v>
      </c>
      <c r="J79" s="14">
        <f t="shared" si="6"/>
        <v>139142.51999999999</v>
      </c>
      <c r="K79" s="14">
        <v>0</v>
      </c>
      <c r="L79" s="14">
        <v>0</v>
      </c>
      <c r="M79" s="14">
        <v>139142.51999999999</v>
      </c>
      <c r="N79" s="14">
        <f t="shared" si="7"/>
        <v>139142.51999999999</v>
      </c>
      <c r="O79" s="14">
        <f t="shared" si="8"/>
        <v>0</v>
      </c>
      <c r="P79" s="14">
        <f t="shared" si="8"/>
        <v>0</v>
      </c>
      <c r="Q79" s="14">
        <f t="shared" si="8"/>
        <v>417427.55999999994</v>
      </c>
      <c r="R79" s="16">
        <f t="shared" si="9"/>
        <v>417427.55999999994</v>
      </c>
    </row>
    <row r="80" spans="1:18">
      <c r="A80" s="3" t="s">
        <v>166</v>
      </c>
      <c r="B80" s="3" t="s">
        <v>167</v>
      </c>
      <c r="C80" s="14">
        <v>0</v>
      </c>
      <c r="D80" s="14">
        <v>0</v>
      </c>
      <c r="E80" s="14">
        <v>30477.88</v>
      </c>
      <c r="F80" s="14">
        <f t="shared" si="5"/>
        <v>30477.88</v>
      </c>
      <c r="G80" s="14">
        <v>0</v>
      </c>
      <c r="H80" s="14">
        <v>0</v>
      </c>
      <c r="I80" s="14">
        <v>30477.88</v>
      </c>
      <c r="J80" s="14">
        <f t="shared" si="6"/>
        <v>30477.88</v>
      </c>
      <c r="K80" s="14">
        <v>0</v>
      </c>
      <c r="L80" s="14">
        <v>0</v>
      </c>
      <c r="M80" s="14">
        <v>30477.88</v>
      </c>
      <c r="N80" s="14">
        <f t="shared" si="7"/>
        <v>30477.88</v>
      </c>
      <c r="O80" s="14">
        <f t="shared" si="8"/>
        <v>0</v>
      </c>
      <c r="P80" s="14">
        <f t="shared" si="8"/>
        <v>0</v>
      </c>
      <c r="Q80" s="14">
        <f t="shared" si="8"/>
        <v>91433.64</v>
      </c>
      <c r="R80" s="16">
        <f t="shared" si="9"/>
        <v>91433.64</v>
      </c>
    </row>
    <row r="81" spans="1:18">
      <c r="A81" s="3" t="s">
        <v>168</v>
      </c>
      <c r="B81" s="3" t="s">
        <v>169</v>
      </c>
      <c r="C81" s="14">
        <v>0</v>
      </c>
      <c r="D81" s="14">
        <v>0</v>
      </c>
      <c r="E81" s="14">
        <v>67880.460000000006</v>
      </c>
      <c r="F81" s="14">
        <f t="shared" si="5"/>
        <v>67880.460000000006</v>
      </c>
      <c r="G81" s="14">
        <v>0</v>
      </c>
      <c r="H81" s="14">
        <v>0</v>
      </c>
      <c r="I81" s="14">
        <v>0</v>
      </c>
      <c r="J81" s="14">
        <f t="shared" si="6"/>
        <v>0</v>
      </c>
      <c r="K81" s="14">
        <v>0</v>
      </c>
      <c r="L81" s="14">
        <v>0</v>
      </c>
      <c r="M81" s="14">
        <v>0</v>
      </c>
      <c r="N81" s="14">
        <f t="shared" si="7"/>
        <v>0</v>
      </c>
      <c r="O81" s="14">
        <f t="shared" si="8"/>
        <v>0</v>
      </c>
      <c r="P81" s="14">
        <f t="shared" si="8"/>
        <v>0</v>
      </c>
      <c r="Q81" s="14">
        <f t="shared" si="8"/>
        <v>67880.460000000006</v>
      </c>
      <c r="R81" s="16">
        <f t="shared" si="9"/>
        <v>67880.460000000006</v>
      </c>
    </row>
    <row r="82" spans="1:18">
      <c r="A82" s="3" t="s">
        <v>170</v>
      </c>
      <c r="B82" s="3" t="s">
        <v>171</v>
      </c>
      <c r="C82" s="14">
        <v>0</v>
      </c>
      <c r="D82" s="14">
        <v>0</v>
      </c>
      <c r="E82" s="14">
        <v>0</v>
      </c>
      <c r="F82" s="14">
        <f t="shared" si="5"/>
        <v>0</v>
      </c>
      <c r="G82" s="14">
        <v>0</v>
      </c>
      <c r="H82" s="14">
        <v>0</v>
      </c>
      <c r="I82" s="14">
        <v>0</v>
      </c>
      <c r="J82" s="14">
        <f t="shared" si="6"/>
        <v>0</v>
      </c>
      <c r="K82" s="14">
        <v>0</v>
      </c>
      <c r="L82" s="14">
        <v>0</v>
      </c>
      <c r="M82" s="14">
        <v>0</v>
      </c>
      <c r="N82" s="14">
        <f t="shared" si="7"/>
        <v>0</v>
      </c>
      <c r="O82" s="14">
        <f t="shared" si="8"/>
        <v>0</v>
      </c>
      <c r="P82" s="14">
        <f t="shared" si="8"/>
        <v>0</v>
      </c>
      <c r="Q82" s="14">
        <f t="shared" si="8"/>
        <v>0</v>
      </c>
      <c r="R82" s="16">
        <f t="shared" si="9"/>
        <v>0</v>
      </c>
    </row>
    <row r="83" spans="1:18">
      <c r="A83" s="3" t="s">
        <v>172</v>
      </c>
      <c r="B83" s="3" t="s">
        <v>173</v>
      </c>
      <c r="C83" s="14">
        <v>0</v>
      </c>
      <c r="D83" s="14">
        <v>0</v>
      </c>
      <c r="E83" s="14">
        <v>23010.01</v>
      </c>
      <c r="F83" s="14">
        <f t="shared" si="5"/>
        <v>23010.01</v>
      </c>
      <c r="G83" s="14">
        <v>0</v>
      </c>
      <c r="H83" s="14">
        <v>0</v>
      </c>
      <c r="I83" s="14">
        <v>21534.19</v>
      </c>
      <c r="J83" s="14">
        <f t="shared" si="6"/>
        <v>21534.19</v>
      </c>
      <c r="K83" s="14">
        <v>0</v>
      </c>
      <c r="L83" s="14">
        <v>0</v>
      </c>
      <c r="M83" s="14">
        <v>21534.19</v>
      </c>
      <c r="N83" s="14">
        <f t="shared" si="7"/>
        <v>21534.19</v>
      </c>
      <c r="O83" s="14">
        <f t="shared" si="8"/>
        <v>0</v>
      </c>
      <c r="P83" s="14">
        <f t="shared" si="8"/>
        <v>0</v>
      </c>
      <c r="Q83" s="14">
        <f t="shared" si="8"/>
        <v>66078.39</v>
      </c>
      <c r="R83" s="16">
        <f t="shared" si="9"/>
        <v>66078.39</v>
      </c>
    </row>
    <row r="84" spans="1:18">
      <c r="A84" s="3" t="s">
        <v>174</v>
      </c>
      <c r="B84" s="3" t="s">
        <v>175</v>
      </c>
      <c r="C84" s="14">
        <v>0</v>
      </c>
      <c r="D84" s="14">
        <v>152563.95000000001</v>
      </c>
      <c r="E84" s="14">
        <v>0</v>
      </c>
      <c r="F84" s="14">
        <f t="shared" si="5"/>
        <v>152563.95000000001</v>
      </c>
      <c r="G84" s="14">
        <v>0</v>
      </c>
      <c r="H84" s="14">
        <v>154776.16</v>
      </c>
      <c r="I84" s="14">
        <v>0</v>
      </c>
      <c r="J84" s="14">
        <f t="shared" si="6"/>
        <v>154776.16</v>
      </c>
      <c r="K84" s="14">
        <v>0</v>
      </c>
      <c r="L84" s="14">
        <v>154776.16</v>
      </c>
      <c r="M84" s="14">
        <v>0</v>
      </c>
      <c r="N84" s="14">
        <f t="shared" si="7"/>
        <v>154776.16</v>
      </c>
      <c r="O84" s="14">
        <f t="shared" si="8"/>
        <v>0</v>
      </c>
      <c r="P84" s="14">
        <f t="shared" si="8"/>
        <v>462116.27</v>
      </c>
      <c r="Q84" s="14">
        <f t="shared" si="8"/>
        <v>0</v>
      </c>
      <c r="R84" s="16">
        <f t="shared" si="9"/>
        <v>462116.27</v>
      </c>
    </row>
    <row r="85" spans="1:18">
      <c r="A85" s="3" t="s">
        <v>176</v>
      </c>
      <c r="B85" s="3" t="s">
        <v>177</v>
      </c>
      <c r="C85" s="14">
        <v>0</v>
      </c>
      <c r="D85" s="14">
        <v>0</v>
      </c>
      <c r="E85" s="14">
        <v>44842.31</v>
      </c>
      <c r="F85" s="14">
        <f t="shared" si="5"/>
        <v>44842.31</v>
      </c>
      <c r="G85" s="14">
        <v>0</v>
      </c>
      <c r="H85" s="14">
        <v>0</v>
      </c>
      <c r="I85" s="14">
        <v>42712.05</v>
      </c>
      <c r="J85" s="14">
        <f t="shared" si="6"/>
        <v>42712.05</v>
      </c>
      <c r="K85" s="14">
        <v>0</v>
      </c>
      <c r="L85" s="14">
        <v>0</v>
      </c>
      <c r="M85" s="14">
        <v>42712.05</v>
      </c>
      <c r="N85" s="14">
        <f t="shared" si="7"/>
        <v>42712.05</v>
      </c>
      <c r="O85" s="14">
        <f t="shared" si="8"/>
        <v>0</v>
      </c>
      <c r="P85" s="14">
        <f t="shared" si="8"/>
        <v>0</v>
      </c>
      <c r="Q85" s="14">
        <f t="shared" si="8"/>
        <v>130266.41</v>
      </c>
      <c r="R85" s="16">
        <f t="shared" si="9"/>
        <v>130266.41</v>
      </c>
    </row>
    <row r="86" spans="1:18">
      <c r="A86" s="3" t="s">
        <v>178</v>
      </c>
      <c r="B86" s="3" t="s">
        <v>179</v>
      </c>
      <c r="C86" s="14">
        <v>0</v>
      </c>
      <c r="D86" s="14">
        <v>0</v>
      </c>
      <c r="E86" s="14">
        <v>79962.78</v>
      </c>
      <c r="F86" s="14">
        <f t="shared" si="5"/>
        <v>79962.78</v>
      </c>
      <c r="G86" s="14">
        <v>0</v>
      </c>
      <c r="H86" s="14">
        <v>0</v>
      </c>
      <c r="I86" s="14">
        <v>78709.2</v>
      </c>
      <c r="J86" s="14">
        <f t="shared" si="6"/>
        <v>78709.2</v>
      </c>
      <c r="K86" s="14">
        <v>0</v>
      </c>
      <c r="L86" s="14">
        <v>0</v>
      </c>
      <c r="M86" s="14">
        <v>78709.2</v>
      </c>
      <c r="N86" s="14">
        <f t="shared" si="7"/>
        <v>78709.2</v>
      </c>
      <c r="O86" s="14">
        <f t="shared" si="8"/>
        <v>0</v>
      </c>
      <c r="P86" s="14">
        <f t="shared" si="8"/>
        <v>0</v>
      </c>
      <c r="Q86" s="14">
        <f t="shared" si="8"/>
        <v>237381.18</v>
      </c>
      <c r="R86" s="16">
        <f t="shared" si="9"/>
        <v>237381.18</v>
      </c>
    </row>
    <row r="87" spans="1:18">
      <c r="A87" s="3" t="s">
        <v>180</v>
      </c>
      <c r="B87" s="3" t="s">
        <v>181</v>
      </c>
      <c r="C87" s="14">
        <v>0</v>
      </c>
      <c r="D87" s="14">
        <v>226248.02</v>
      </c>
      <c r="E87" s="14">
        <v>0</v>
      </c>
      <c r="F87" s="14">
        <f t="shared" si="5"/>
        <v>226248.02</v>
      </c>
      <c r="G87" s="14">
        <v>0</v>
      </c>
      <c r="H87" s="14">
        <v>226248.02</v>
      </c>
      <c r="I87" s="14">
        <v>0</v>
      </c>
      <c r="J87" s="14">
        <f t="shared" si="6"/>
        <v>226248.02</v>
      </c>
      <c r="K87" s="14">
        <v>0</v>
      </c>
      <c r="L87" s="14">
        <v>226248.02</v>
      </c>
      <c r="M87" s="14">
        <v>0</v>
      </c>
      <c r="N87" s="14">
        <f t="shared" si="7"/>
        <v>226248.02</v>
      </c>
      <c r="O87" s="14">
        <f t="shared" si="8"/>
        <v>0</v>
      </c>
      <c r="P87" s="14">
        <f t="shared" si="8"/>
        <v>678744.05999999994</v>
      </c>
      <c r="Q87" s="14">
        <f t="shared" si="8"/>
        <v>0</v>
      </c>
      <c r="R87" s="16">
        <f t="shared" si="9"/>
        <v>678744.05999999994</v>
      </c>
    </row>
    <row r="88" spans="1:18">
      <c r="A88" s="3" t="s">
        <v>182</v>
      </c>
      <c r="B88" s="3" t="s">
        <v>183</v>
      </c>
      <c r="C88" s="14">
        <v>192543.66</v>
      </c>
      <c r="D88" s="14">
        <v>0</v>
      </c>
      <c r="E88" s="14">
        <v>27147.38</v>
      </c>
      <c r="F88" s="14">
        <f t="shared" si="5"/>
        <v>219691.04</v>
      </c>
      <c r="G88" s="14">
        <v>194650.32</v>
      </c>
      <c r="H88" s="14">
        <v>0</v>
      </c>
      <c r="I88" s="14">
        <v>27147.38</v>
      </c>
      <c r="J88" s="14">
        <f t="shared" si="6"/>
        <v>221797.7</v>
      </c>
      <c r="K88" s="14">
        <v>194650.32</v>
      </c>
      <c r="L88" s="14">
        <v>0</v>
      </c>
      <c r="M88" s="14">
        <v>27147.38</v>
      </c>
      <c r="N88" s="14">
        <f t="shared" si="7"/>
        <v>221797.7</v>
      </c>
      <c r="O88" s="14">
        <f t="shared" si="8"/>
        <v>581844.30000000005</v>
      </c>
      <c r="P88" s="14">
        <f t="shared" si="8"/>
        <v>0</v>
      </c>
      <c r="Q88" s="14">
        <f t="shared" si="8"/>
        <v>81442.14</v>
      </c>
      <c r="R88" s="16">
        <f t="shared" si="9"/>
        <v>663286.44000000006</v>
      </c>
    </row>
    <row r="89" spans="1:18">
      <c r="A89" s="3" t="s">
        <v>184</v>
      </c>
      <c r="B89" s="3" t="s">
        <v>185</v>
      </c>
      <c r="C89" s="14">
        <v>0</v>
      </c>
      <c r="D89" s="14">
        <v>0</v>
      </c>
      <c r="E89" s="14">
        <v>31550.44</v>
      </c>
      <c r="F89" s="14">
        <f t="shared" si="5"/>
        <v>31550.44</v>
      </c>
      <c r="G89" s="14">
        <v>0</v>
      </c>
      <c r="H89" s="14">
        <v>0</v>
      </c>
      <c r="I89" s="14">
        <v>31550.44</v>
      </c>
      <c r="J89" s="14">
        <f t="shared" si="6"/>
        <v>31550.44</v>
      </c>
      <c r="K89" s="14">
        <v>0</v>
      </c>
      <c r="L89" s="14">
        <v>0</v>
      </c>
      <c r="M89" s="14">
        <v>31550.44</v>
      </c>
      <c r="N89" s="14">
        <f t="shared" si="7"/>
        <v>31550.44</v>
      </c>
      <c r="O89" s="14">
        <f t="shared" si="8"/>
        <v>0</v>
      </c>
      <c r="P89" s="14">
        <f t="shared" si="8"/>
        <v>0</v>
      </c>
      <c r="Q89" s="14">
        <f t="shared" si="8"/>
        <v>94651.319999999992</v>
      </c>
      <c r="R89" s="16">
        <f t="shared" si="9"/>
        <v>94651.319999999992</v>
      </c>
    </row>
    <row r="90" spans="1:18">
      <c r="A90" s="3" t="s">
        <v>186</v>
      </c>
      <c r="B90" s="3" t="s">
        <v>187</v>
      </c>
      <c r="C90" s="14">
        <v>0</v>
      </c>
      <c r="D90" s="14">
        <v>0</v>
      </c>
      <c r="E90" s="14">
        <v>19343.259999999998</v>
      </c>
      <c r="F90" s="14">
        <f t="shared" si="5"/>
        <v>19343.259999999998</v>
      </c>
      <c r="G90" s="14">
        <v>0</v>
      </c>
      <c r="H90" s="14">
        <v>0</v>
      </c>
      <c r="I90" s="14">
        <v>19343.259999999998</v>
      </c>
      <c r="J90" s="14">
        <f t="shared" si="6"/>
        <v>19343.259999999998</v>
      </c>
      <c r="K90" s="14">
        <v>0</v>
      </c>
      <c r="L90" s="14">
        <v>0</v>
      </c>
      <c r="M90" s="14">
        <v>19343.259999999998</v>
      </c>
      <c r="N90" s="14">
        <f t="shared" si="7"/>
        <v>19343.259999999998</v>
      </c>
      <c r="O90" s="14">
        <f t="shared" si="8"/>
        <v>0</v>
      </c>
      <c r="P90" s="14">
        <f t="shared" si="8"/>
        <v>0</v>
      </c>
      <c r="Q90" s="14">
        <f t="shared" si="8"/>
        <v>58029.78</v>
      </c>
      <c r="R90" s="16">
        <f t="shared" si="9"/>
        <v>58029.78</v>
      </c>
    </row>
    <row r="91" spans="1:18">
      <c r="A91" s="3" t="s">
        <v>188</v>
      </c>
      <c r="B91" s="3" t="s">
        <v>189</v>
      </c>
      <c r="C91" s="14">
        <v>0</v>
      </c>
      <c r="D91" s="14">
        <v>0</v>
      </c>
      <c r="E91" s="14">
        <v>0</v>
      </c>
      <c r="F91" s="14">
        <f t="shared" si="5"/>
        <v>0</v>
      </c>
      <c r="G91" s="14">
        <v>0</v>
      </c>
      <c r="H91" s="14">
        <v>0</v>
      </c>
      <c r="I91" s="14">
        <v>0</v>
      </c>
      <c r="J91" s="14">
        <f t="shared" si="6"/>
        <v>0</v>
      </c>
      <c r="K91" s="14">
        <v>0</v>
      </c>
      <c r="L91" s="14">
        <v>0</v>
      </c>
      <c r="M91" s="14">
        <v>0</v>
      </c>
      <c r="N91" s="14">
        <f t="shared" si="7"/>
        <v>0</v>
      </c>
      <c r="O91" s="14">
        <f t="shared" si="8"/>
        <v>0</v>
      </c>
      <c r="P91" s="14">
        <f t="shared" si="8"/>
        <v>0</v>
      </c>
      <c r="Q91" s="14">
        <f t="shared" si="8"/>
        <v>0</v>
      </c>
      <c r="R91" s="16">
        <f t="shared" si="9"/>
        <v>0</v>
      </c>
    </row>
    <row r="92" spans="1:18">
      <c r="A92" s="3" t="s">
        <v>190</v>
      </c>
      <c r="B92" s="3" t="s">
        <v>191</v>
      </c>
      <c r="C92" s="14">
        <v>0</v>
      </c>
      <c r="D92" s="14">
        <v>0</v>
      </c>
      <c r="E92" s="14">
        <v>8598.7800000000007</v>
      </c>
      <c r="F92" s="14">
        <f t="shared" si="5"/>
        <v>8598.7800000000007</v>
      </c>
      <c r="G92" s="14">
        <v>0</v>
      </c>
      <c r="H92" s="14">
        <v>0</v>
      </c>
      <c r="I92" s="14">
        <v>8055.25</v>
      </c>
      <c r="J92" s="14">
        <f t="shared" si="6"/>
        <v>8055.25</v>
      </c>
      <c r="K92" s="14">
        <v>0</v>
      </c>
      <c r="L92" s="14">
        <v>0</v>
      </c>
      <c r="M92" s="14">
        <v>8055.25</v>
      </c>
      <c r="N92" s="14">
        <f t="shared" si="7"/>
        <v>8055.25</v>
      </c>
      <c r="O92" s="14">
        <f t="shared" si="8"/>
        <v>0</v>
      </c>
      <c r="P92" s="14">
        <f t="shared" si="8"/>
        <v>0</v>
      </c>
      <c r="Q92" s="14">
        <f t="shared" si="8"/>
        <v>24709.279999999999</v>
      </c>
      <c r="R92" s="16">
        <f t="shared" si="9"/>
        <v>24709.279999999999</v>
      </c>
    </row>
    <row r="93" spans="1:18">
      <c r="A93" s="3" t="s">
        <v>192</v>
      </c>
      <c r="B93" s="4" t="s">
        <v>193</v>
      </c>
      <c r="C93" s="14">
        <v>0</v>
      </c>
      <c r="D93" s="14">
        <v>0</v>
      </c>
      <c r="E93" s="14">
        <v>3560.09</v>
      </c>
      <c r="F93" s="14">
        <f t="shared" si="5"/>
        <v>3560.09</v>
      </c>
      <c r="G93" s="14">
        <v>0</v>
      </c>
      <c r="H93" s="14">
        <v>0</v>
      </c>
      <c r="I93" s="14">
        <v>0</v>
      </c>
      <c r="J93" s="14">
        <f t="shared" si="6"/>
        <v>0</v>
      </c>
      <c r="K93" s="14">
        <v>0</v>
      </c>
      <c r="L93" s="14">
        <v>0</v>
      </c>
      <c r="M93" s="14">
        <v>0</v>
      </c>
      <c r="N93" s="14">
        <f t="shared" si="7"/>
        <v>0</v>
      </c>
      <c r="O93" s="14">
        <f t="shared" si="8"/>
        <v>0</v>
      </c>
      <c r="P93" s="14">
        <f t="shared" si="8"/>
        <v>0</v>
      </c>
      <c r="Q93" s="14">
        <f t="shared" si="8"/>
        <v>3560.09</v>
      </c>
      <c r="R93" s="16">
        <f t="shared" si="9"/>
        <v>3560.09</v>
      </c>
    </row>
    <row r="94" spans="1:18">
      <c r="A94" s="1"/>
      <c r="B94" s="1"/>
      <c r="C94" s="14">
        <f t="shared" ref="C94:N94" si="10">SUM(C3:C93)</f>
        <v>133256142.12999997</v>
      </c>
      <c r="D94" s="14">
        <f t="shared" si="10"/>
        <v>16869963.650000002</v>
      </c>
      <c r="E94" s="14">
        <f t="shared" si="10"/>
        <v>22505465.40000001</v>
      </c>
      <c r="F94" s="14">
        <f t="shared" si="10"/>
        <v>172631571.17999995</v>
      </c>
      <c r="G94" s="14">
        <f t="shared" si="10"/>
        <v>136889663.75999999</v>
      </c>
      <c r="H94" s="14">
        <f t="shared" si="10"/>
        <v>16814439</v>
      </c>
      <c r="I94" s="14">
        <f t="shared" si="10"/>
        <v>22395139.980000004</v>
      </c>
      <c r="J94" s="14">
        <f t="shared" si="10"/>
        <v>176099242.73999992</v>
      </c>
      <c r="K94" s="14">
        <f t="shared" si="10"/>
        <v>136698653.34</v>
      </c>
      <c r="L94" s="14">
        <f t="shared" si="10"/>
        <v>16814439</v>
      </c>
      <c r="M94" s="14">
        <f t="shared" si="10"/>
        <v>22395139.980000004</v>
      </c>
      <c r="N94" s="14">
        <f t="shared" si="10"/>
        <v>175908232.31999993</v>
      </c>
      <c r="O94" s="14">
        <f t="shared" ref="O94:Q94" si="11">+C94+G94</f>
        <v>270145805.88999999</v>
      </c>
      <c r="P94" s="14">
        <f t="shared" si="11"/>
        <v>33684402.650000006</v>
      </c>
      <c r="Q94" s="14">
        <f t="shared" si="11"/>
        <v>44900605.38000001</v>
      </c>
      <c r="R94" s="16">
        <f>SUM(R3:R93)</f>
        <v>524639046.23999995</v>
      </c>
    </row>
  </sheetData>
  <mergeCells count="4">
    <mergeCell ref="C1:F1"/>
    <mergeCell ref="G1:J1"/>
    <mergeCell ref="K1:N1"/>
    <mergeCell ref="O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2019-03-04T12:10:23Z</dcterms:created>
  <dcterms:modified xsi:type="dcterms:W3CDTF">2019-03-04T12:11:46Z</dcterms:modified>
</cp:coreProperties>
</file>